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4\財政課\理財係（新）\09諸報告\平成28年度\県\財政状況資料集（H27決算）\★提出【財政状況資料集】_332089_総社市_2015\"/>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CW102" i="11" l="1"/>
  <c r="DB102" i="11"/>
  <c r="AU88" i="11"/>
  <c r="AP88" i="11"/>
  <c r="AF88" i="11"/>
  <c r="CR102" i="11" l="1"/>
  <c r="AU63" i="11" l="1"/>
  <c r="AP63" i="11"/>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CO34" i="9"/>
  <c r="CO35" i="9" s="1"/>
  <c r="CO36" i="9" s="1"/>
  <c r="CO37" i="9" s="1"/>
  <c r="CO38" i="9" s="1"/>
  <c r="BW34" i="9"/>
  <c r="BW35" i="9" s="1"/>
  <c r="BW36" i="9" s="1"/>
  <c r="BW37" i="9" s="1"/>
  <c r="BW38" i="9" s="1"/>
  <c r="BW39" i="9" s="1"/>
  <c r="BW40" i="9" s="1"/>
  <c r="BW41" i="9" s="1"/>
  <c r="BW42" i="9" s="1"/>
  <c r="BW43" i="9" s="1"/>
  <c r="C34" i="9"/>
  <c r="C35"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s="1"/>
  <c r="BE35" i="9" s="1"/>
  <c r="BE36" i="9" s="1"/>
</calcChain>
</file>

<file path=xl/sharedStrings.xml><?xml version="1.0" encoding="utf-8"?>
<sst xmlns="http://schemas.openxmlformats.org/spreadsheetml/2006/main" count="1031" uniqueCount="579">
  <si>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</si>
  <si>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</si>
  <si>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</si>
  <si>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</si>
  <si>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</si>
  <si>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</si>
  <si>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</si>
  <si>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</si>
  <si>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</si>
  <si>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</si>
  <si>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</si>
  <si>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</si>
  <si>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</si>
  <si>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</si>
  <si>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</si>
  <si>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</si>
  <si>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</si>
  <si>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</si>
  <si>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</si>
  <si>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</si>
  <si>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</si>
  <si>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</si>
  <si>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</si>
  <si>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</si>
  <si>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</si>
  <si>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</si>
  <si>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</si>
  <si>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</si>
  <si>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</si>
  <si>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</si>
  <si>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</si>
  <si>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</si>
  <si>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</si>
  <si>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</si>
  <si>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</si>
  <si>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</si>
  <si>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</si>
  <si>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</si>
  <si>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</si>
  <si>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</si>
  <si>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</si>
  <si>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</si>
  <si>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</si>
  <si>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</si>
  <si>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</si>
  <si>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</si>
  <si>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</si>
  <si>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</si>
  <si>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</si>
  <si>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</si>
  <si>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</si>
  <si>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</si>
  <si>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</si>
  <si>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</si>
  <si>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</si>
  <si>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</si>
  <si>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</si>
  <si>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</si>
  <si>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</si>
  <si>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</si>
  <si>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</si>
  <si>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</si>
  <si>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</si>
  <si>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</si>
  <si>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</si>
  <si>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</si>
  <si>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</si>
  <si>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</si>
  <si>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</si>
  <si>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</si>
  <si>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</si>
  <si>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</si>
  <si>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</si>
  <si>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</si>
  <si>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</si>
  <si>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</si>
  <si>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</si>
  <si>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</si>
  <si>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</si>
  <si>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</si>
  <si>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</si>
  <si>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</si>
  <si>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総社市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</si>
  <si>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</si>
  <si>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</si>
  <si>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</si>
  <si>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</si>
  <si>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</si>
  <si>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</si>
  <si>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</si>
  <si>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</si>
  <si>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</si>
  <si>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</si>
  <si>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</si>
  <si>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</si>
  <si>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</si>
  <si>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</si>
  <si>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</si>
  <si>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</si>
  <si>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</si>
  <si>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</si>
  <si>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</si>
  <si>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</si>
  <si>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</si>
  <si>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</si>
  <si>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</si>
  <si>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</si>
  <si>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</si>
  <si>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</si>
  <si>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</si>
  <si>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</si>
  <si>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</si>
  <si>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</si>
  <si>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</si>
  <si>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</si>
  <si>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</si>
  <si>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</si>
  <si>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</si>
  <si>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</si>
  <si>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</si>
  <si>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</si>
  <si>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</si>
  <si>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</si>
  <si>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</si>
  <si>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</si>
  <si>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</si>
  <si>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</si>
  <si>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</si>
  <si>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</si>
  <si>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</si>
  <si>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</si>
  <si>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</si>
  <si>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</si>
  <si>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</si>
  <si>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</si>
  <si>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</si>
  <si>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</si>
  <si>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</si>
  <si>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</si>
  <si>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</si>
  <si>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</si>
  <si>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</si>
  <si>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</si>
  <si>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</si>
  <si>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</si>
  <si>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</si>
  <si>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</si>
  <si>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</si>
  <si>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</si>
  <si>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</si>
  <si>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</si>
  <si>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</si>
  <si>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</si>
  <si>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</si>
  <si>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</si>
  <si>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</si>
  <si>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</si>
  <si>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</si>
  <si>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</si>
  <si>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</si>
  <si>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</si>
  <si>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</si>
  <si>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</si>
  <si>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</si>
  <si>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</si>
  <si>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</si>
  <si>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</si>
  <si>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</si>
  <si>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</si>
  <si>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</si>
  <si>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</si>
  <si>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</si>
  <si>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</si>
  <si>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</si>
  <si>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</si>
  <si>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</si>
  <si>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</si>
  <si>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</si>
  <si>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</si>
  <si>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</si>
  <si>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</si>
  <si>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</si>
  <si>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</si>
  <si>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</si>
  <si>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</si>
  <si>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</si>
  <si>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</si>
  <si>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</si>
  <si>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</si>
  <si>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</si>
  <si>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</si>
  <si>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</si>
  <si>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</si>
  <si>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</si>
  <si>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岡山県総社市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</si>
  <si>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</si>
  <si>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</si>
  <si>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</si>
  <si>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</si>
  <si>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</si>
  <si>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</si>
  <si>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</si>
  <si>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</si>
  <si>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</si>
  <si>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</si>
  <si>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</si>
  <si>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</si>
  <si>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</si>
  <si>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</si>
  <si>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</si>
  <si>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</si>
  <si>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</si>
  <si>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</si>
  <si>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</si>
  <si>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</si>
  <si>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</si>
  <si>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</si>
  <si>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</si>
  <si>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</si>
  <si>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</si>
  <si>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</si>
  <si>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</si>
  <si>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</si>
  <si>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</si>
  <si>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</si>
  <si>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</si>
  <si>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</si>
  <si>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</si>
  <si>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</si>
  <si>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</si>
  <si>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</si>
  <si>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</si>
  <si>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</si>
  <si>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</si>
  <si>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</si>
  <si>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</si>
  <si>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</si>
  <si>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</si>
  <si>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</si>
  <si>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</si>
  <si>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</si>
  <si>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</si>
  <si>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</si>
  <si>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</si>
  <si>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</si>
  <si>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</si>
  <si>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</si>
  <si>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</si>
  <si>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</si>
  <si>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</si>
  <si>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</si>
  <si>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</si>
  <si>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</si>
  <si>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</si>
  <si>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</si>
  <si>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</si>
  <si>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</si>
  <si>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</si>
  <si>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</si>
  <si>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</si>
  <si>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</si>
  <si>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</si>
  <si>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</si>
  <si>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</si>
  <si>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</si>
  <si>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</si>
  <si>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</si>
  <si>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</si>
  <si>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</si>
  <si>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</si>
  <si>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</si>
  <si>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</si>
  <si>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</si>
  <si>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</si>
  <si>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</si>
  <si>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</si>
  <si>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</si>
  <si>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</si>
  <si>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</si>
  <si>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</si>
  <si>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</si>
  <si>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</si>
  <si>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</si>
  <si>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</si>
  <si>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</si>
  <si>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</si>
  <si>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</si>
  <si>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</si>
  <si>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</si>
  <si>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</si>
  <si>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</si>
  <si>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</si>
  <si>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</si>
  <si>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</si>
  <si>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</si>
  <si>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</si>
  <si>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</si>
  <si>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</si>
  <si>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</si>
  <si>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</si>
  <si>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</si>
  <si>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</si>
  <si>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</si>
  <si>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</si>
  <si>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</si>
  <si>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</si>
  <si>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</si>
  <si>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</si>
  <si>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</si>
  <si>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</si>
  <si>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</si>
  <si>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</si>
  <si>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</si>
  <si>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</si>
  <si>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</si>
  <si>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</si>
  <si>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</si>
  <si>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</si>
  <si>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</si>
  <si>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</si>
  <si>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</si>
  <si>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</si>
  <si>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</si>
  <si>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</si>
  <si>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</si>
  <si>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</si>
  <si>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</si>
  <si>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</si>
  <si>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</si>
  <si>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</si>
  <si>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</si>
  <si>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</si>
  <si>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</si>
  <si>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</si>
  <si>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</si>
  <si>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</si>
  <si>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</si>
  <si>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</si>
  <si>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</si>
  <si>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</si>
  <si>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</si>
  <si>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</si>
  <si>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岡山県総社市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</si>
  <si>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</si>
  <si>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</si>
  <si>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</si>
  <si>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</si>
  <si>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</si>
  <si>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</si>
  <si>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</si>
  <si>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</si>
  <si>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</si>
  <si>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</si>
  <si>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</si>
  <si>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</si>
  <si>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</si>
  <si>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</si>
  <si>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</si>
  <si>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</si>
  <si>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</si>
  <si>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</si>
  <si>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</si>
  <si>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</si>
  <si>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総社駅南地区土地区画整理事業費特別会計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</si>
  <si>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</si>
  <si>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</si>
  <si>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</si>
  <si>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</si>
  <si>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</si>
  <si>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</si>
  <si>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</si>
  <si>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</si>
  <si>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</si>
  <si>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</si>
  <si>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</si>
  <si>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</si>
  <si>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</si>
  <si>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</si>
  <si>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総社市国民健康保険特別会計</t>
    <phoneticPr fontId="5"/>
  </si>
  <si>
    <t>総社市後期高齢者医療特別会計</t>
    <phoneticPr fontId="5"/>
  </si>
  <si>
    <t>総社市介護保険特別会計</t>
    <phoneticPr fontId="5"/>
  </si>
  <si>
    <t>総社市水道事業会計</t>
    <phoneticPr fontId="5"/>
  </si>
  <si>
    <t>法適用企業</t>
    <phoneticPr fontId="5"/>
  </si>
  <si>
    <t>総社市工業用水道事業会計</t>
    <phoneticPr fontId="5"/>
  </si>
  <si>
    <t>総社市公共下水道事業費特別会計</t>
    <phoneticPr fontId="5"/>
  </si>
  <si>
    <t>法非適用企業</t>
    <phoneticPr fontId="5"/>
  </si>
  <si>
    <t>総社市農業集落排水事業費特別会計</t>
    <phoneticPr fontId="5"/>
  </si>
  <si>
    <t>総社市国民宿舎事業費特別会計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</si>
  <si>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</si>
  <si>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</si>
  <si>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</si>
  <si>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</si>
  <si>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</si>
  <si>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</si>
  <si>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</si>
  <si>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</si>
  <si>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</si>
  <si>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</si>
  <si>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</si>
  <si>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</si>
  <si>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</si>
  <si>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</si>
  <si>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</si>
  <si>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</si>
  <si>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</si>
  <si>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</si>
  <si>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</si>
  <si>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</si>
  <si>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</si>
  <si>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</si>
  <si>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</si>
  <si>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</si>
  <si>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</si>
  <si>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</si>
  <si>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</si>
  <si>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</si>
  <si>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</si>
  <si>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</si>
  <si>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</si>
  <si>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</si>
  <si>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</si>
  <si>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</si>
  <si>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</si>
  <si>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</si>
  <si>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</si>
  <si>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</si>
  <si>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</si>
  <si>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</si>
  <si>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</si>
  <si>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</si>
  <si>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</si>
  <si>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</si>
  <si>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</si>
  <si>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</si>
  <si>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</si>
  <si>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</si>
  <si>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</si>
  <si>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</si>
  <si>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</si>
  <si>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</si>
  <si>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</si>
  <si>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</si>
  <si>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</si>
  <si>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</si>
  <si>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</si>
  <si>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総社市公共下水道事業費特別会計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</si>
  <si>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</si>
  <si>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</si>
  <si>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総社市農業集落排水事業費特別会計</t>
    <phoneticPr fontId="5"/>
  </si>
  <si>
    <t>(Ｆ)</t>
    <phoneticPr fontId="5"/>
  </si>
  <si>
    <t>総社市水道事業会計</t>
    <phoneticPr fontId="5"/>
  </si>
  <si>
    <t>将来負担比率（(Ｅ)－(Ｆ)）／（(Ｃ)－(Ｄ)）×１００</t>
    <rPh sb="0" eb="2">
      <t>ショウライ</t>
    </rPh>
    <rPh sb="2" eb="4">
      <t>フタン</t>
    </rPh>
    <rPh sb="4" eb="6">
      <t>ヒリツ</t>
    </rPh>
    <phoneticPr fontId="5"/>
  </si>
  <si>
    <t>総社市国民宿舎事業費特別会計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</si>
  <si>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</si>
  <si>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</si>
  <si>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</si>
  <si>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</si>
  <si>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</si>
  <si>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</si>
  <si>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</si>
  <si>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</si>
  <si>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</si>
  <si>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</si>
  <si>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</si>
  <si>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</si>
  <si>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</si>
  <si>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</si>
  <si>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</si>
  <si>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</si>
  <si>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</si>
  <si>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</si>
  <si>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</si>
  <si>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</si>
  <si>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</si>
  <si>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</si>
  <si>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</si>
  <si>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</si>
  <si>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</si>
  <si>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</si>
  <si>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</si>
  <si>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</si>
  <si>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</si>
  <si>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</si>
  <si>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</si>
  <si>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</si>
  <si>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</si>
  <si>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</si>
  <si>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</si>
  <si>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</si>
  <si>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</si>
  <si>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</si>
  <si>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</si>
  <si>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</si>
  <si>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</si>
  <si>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</si>
  <si>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</si>
  <si>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</si>
  <si>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</si>
  <si>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</si>
  <si>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</si>
  <si>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</si>
  <si>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</si>
  <si>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</si>
  <si>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</si>
  <si>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</si>
  <si>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</si>
  <si>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</si>
  <si>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</si>
  <si>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</si>
  <si>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</si>
  <si>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</si>
  <si>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</si>
  <si>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</si>
  <si>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</si>
  <si>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</si>
  <si>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</si>
  <si>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</si>
  <si>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</si>
  <si>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</si>
  <si>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</si>
  <si>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</si>
  <si>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</si>
  <si>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</si>
  <si>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</si>
  <si>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</si>
  <si>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</si>
  <si>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</si>
  <si>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</si>
  <si>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</si>
  <si>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</si>
  <si>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</si>
  <si>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</si>
  <si>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</si>
  <si>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総社市水道事業会計</t>
  </si>
  <si>
    <t>一般会計</t>
  </si>
  <si>
    <t>総社市国民健康保険特別会計</t>
  </si>
  <si>
    <t>総社市工業用水道事業会計</t>
  </si>
  <si>
    <t>総社市介護保険特別会計</t>
  </si>
  <si>
    <t>総社市後期高齢者医療特別会計</t>
  </si>
  <si>
    <t>総社市公共下水道事業費特別会計</t>
  </si>
  <si>
    <t>総社市農業集落排水事業費特別会計</t>
  </si>
  <si>
    <t>その他会計（赤字）</t>
  </si>
  <si>
    <t>その他会計（黒字）</t>
  </si>
  <si>
    <t>-</t>
    <phoneticPr fontId="2"/>
  </si>
  <si>
    <t>-</t>
    <phoneticPr fontId="2"/>
  </si>
  <si>
    <t>備南競艇事業組合（一般会計）</t>
    <rPh sb="0" eb="1">
      <t>ビ</t>
    </rPh>
    <rPh sb="1" eb="2">
      <t>ナン</t>
    </rPh>
    <rPh sb="2" eb="4">
      <t>キョウテイ</t>
    </rPh>
    <rPh sb="4" eb="6">
      <t>ジギョウ</t>
    </rPh>
    <rPh sb="6" eb="8">
      <t>クミアイ</t>
    </rPh>
    <rPh sb="9" eb="11">
      <t>イッパン</t>
    </rPh>
    <rPh sb="11" eb="13">
      <t>カイケイ</t>
    </rPh>
    <phoneticPr fontId="2"/>
  </si>
  <si>
    <t>備南競艇事業組合（特別会計）</t>
    <rPh sb="0" eb="1">
      <t>ビ</t>
    </rPh>
    <rPh sb="1" eb="2">
      <t>ナン</t>
    </rPh>
    <rPh sb="2" eb="4">
      <t>キョウテイ</t>
    </rPh>
    <rPh sb="4" eb="6">
      <t>ジギョウ</t>
    </rPh>
    <rPh sb="6" eb="8">
      <t>クミアイ</t>
    </rPh>
    <rPh sb="9" eb="11">
      <t>トクベツ</t>
    </rPh>
    <rPh sb="11" eb="13">
      <t>カイケイ</t>
    </rPh>
    <phoneticPr fontId="2"/>
  </si>
  <si>
    <t>総社広域環境施設組合</t>
    <rPh sb="0" eb="2">
      <t>ソウジャ</t>
    </rPh>
    <rPh sb="2" eb="4">
      <t>コウイキ</t>
    </rPh>
    <rPh sb="4" eb="6">
      <t>カンキョウ</t>
    </rPh>
    <rPh sb="6" eb="8">
      <t>シセツ</t>
    </rPh>
    <rPh sb="8" eb="10">
      <t>クミアイ</t>
    </rPh>
    <phoneticPr fontId="2"/>
  </si>
  <si>
    <t>湛井十二箇郷組合</t>
    <rPh sb="0" eb="1">
      <t>ジン</t>
    </rPh>
    <rPh sb="1" eb="2">
      <t>イ</t>
    </rPh>
    <rPh sb="2" eb="4">
      <t>ジュウニ</t>
    </rPh>
    <rPh sb="4" eb="5">
      <t>カ</t>
    </rPh>
    <rPh sb="5" eb="6">
      <t>ゴウ</t>
    </rPh>
    <rPh sb="6" eb="8">
      <t>クミアイ</t>
    </rPh>
    <phoneticPr fontId="2"/>
  </si>
  <si>
    <t>岡山県市町村税整理組合</t>
    <rPh sb="0" eb="3">
      <t>オカヤマケン</t>
    </rPh>
    <rPh sb="3" eb="5">
      <t>シチョウ</t>
    </rPh>
    <rPh sb="5" eb="7">
      <t>ソンゼイ</t>
    </rPh>
    <rPh sb="7" eb="9">
      <t>セイリ</t>
    </rPh>
    <rPh sb="9" eb="11">
      <t>クミアイ</t>
    </rPh>
    <phoneticPr fontId="2"/>
  </si>
  <si>
    <t>岡山県後期高齢者医療広域連合（一般会計）</t>
    <rPh sb="0" eb="3">
      <t>オカヤマケン</t>
    </rPh>
    <rPh sb="3" eb="5">
      <t>コウキ</t>
    </rPh>
    <rPh sb="5" eb="8">
      <t>コウレイシャ</t>
    </rPh>
    <rPh sb="8" eb="10">
      <t>イリョウ</t>
    </rPh>
    <rPh sb="10" eb="12">
      <t>コウイキ</t>
    </rPh>
    <rPh sb="12" eb="14">
      <t>レンゴウ</t>
    </rPh>
    <rPh sb="15" eb="17">
      <t>イッパン</t>
    </rPh>
    <rPh sb="17" eb="19">
      <t>カイケイ</t>
    </rPh>
    <phoneticPr fontId="2"/>
  </si>
  <si>
    <t>岡山県後期高齢者医療広域連合（特別会計）</t>
    <rPh sb="0" eb="3">
      <t>オカヤマケン</t>
    </rPh>
    <rPh sb="3" eb="5">
      <t>コウキ</t>
    </rPh>
    <rPh sb="5" eb="8">
      <t>コウレイシャ</t>
    </rPh>
    <rPh sb="8" eb="10">
      <t>イリョウ</t>
    </rPh>
    <rPh sb="10" eb="12">
      <t>コウイキ</t>
    </rPh>
    <rPh sb="12" eb="14">
      <t>レンゴウ</t>
    </rPh>
    <rPh sb="15" eb="17">
      <t>トクベツ</t>
    </rPh>
    <rPh sb="17" eb="19">
      <t>カイケイ</t>
    </rPh>
    <phoneticPr fontId="2"/>
  </si>
  <si>
    <t>岡山県市町村総合事務組合（一般会計）</t>
    <rPh sb="0" eb="3">
      <t>オカヤマケン</t>
    </rPh>
    <rPh sb="3" eb="6">
      <t>シチョウソン</t>
    </rPh>
    <rPh sb="6" eb="8">
      <t>ソウゴウ</t>
    </rPh>
    <rPh sb="8" eb="10">
      <t>ジム</t>
    </rPh>
    <rPh sb="10" eb="12">
      <t>クミアイ</t>
    </rPh>
    <rPh sb="13" eb="15">
      <t>イッパン</t>
    </rPh>
    <rPh sb="15" eb="17">
      <t>カイケイ</t>
    </rPh>
    <phoneticPr fontId="2"/>
  </si>
  <si>
    <t>岡山県市町村総合事務組合（貸付金特別会計）</t>
    <rPh sb="0" eb="3">
      <t>オカヤマケン</t>
    </rPh>
    <rPh sb="3" eb="6">
      <t>シチョウソン</t>
    </rPh>
    <rPh sb="6" eb="8">
      <t>ソウゴウ</t>
    </rPh>
    <rPh sb="8" eb="10">
      <t>ジム</t>
    </rPh>
    <rPh sb="10" eb="12">
      <t>クミアイ</t>
    </rPh>
    <rPh sb="13" eb="15">
      <t>カシツケ</t>
    </rPh>
    <rPh sb="15" eb="16">
      <t>キン</t>
    </rPh>
    <rPh sb="16" eb="18">
      <t>トクベツ</t>
    </rPh>
    <rPh sb="18" eb="20">
      <t>カイケイ</t>
    </rPh>
    <phoneticPr fontId="2"/>
  </si>
  <si>
    <t>岡山県市町村総合事務組合（脱退還付金特別会計）</t>
    <rPh sb="0" eb="3">
      <t>オカヤマケン</t>
    </rPh>
    <rPh sb="3" eb="6">
      <t>シチョウソン</t>
    </rPh>
    <rPh sb="6" eb="8">
      <t>ソウゴウ</t>
    </rPh>
    <rPh sb="8" eb="10">
      <t>ジム</t>
    </rPh>
    <rPh sb="10" eb="12">
      <t>クミアイ</t>
    </rPh>
    <rPh sb="13" eb="15">
      <t>ダッタイ</t>
    </rPh>
    <rPh sb="15" eb="18">
      <t>カンプキン</t>
    </rPh>
    <rPh sb="18" eb="20">
      <t>トクベツ</t>
    </rPh>
    <rPh sb="20" eb="22">
      <t>カイケイ</t>
    </rPh>
    <phoneticPr fontId="2"/>
  </si>
  <si>
    <t>岡山県市町村総合事務組合（交通災害共済特別会計）</t>
    <rPh sb="0" eb="3">
      <t>オカヤマケン</t>
    </rPh>
    <rPh sb="3" eb="6">
      <t>シチョウソン</t>
    </rPh>
    <rPh sb="6" eb="8">
      <t>ソウゴウ</t>
    </rPh>
    <rPh sb="8" eb="10">
      <t>ジム</t>
    </rPh>
    <rPh sb="10" eb="12">
      <t>クミアイ</t>
    </rPh>
    <rPh sb="13" eb="15">
      <t>コウツウ</t>
    </rPh>
    <rPh sb="15" eb="17">
      <t>サイガイ</t>
    </rPh>
    <rPh sb="17" eb="19">
      <t>キョウサイ</t>
    </rPh>
    <rPh sb="19" eb="21">
      <t>トクベツ</t>
    </rPh>
    <rPh sb="21" eb="23">
      <t>カイケイ</t>
    </rPh>
    <phoneticPr fontId="2"/>
  </si>
  <si>
    <t>大正池水利組合</t>
    <rPh sb="0" eb="2">
      <t>タイショウ</t>
    </rPh>
    <rPh sb="2" eb="3">
      <t>イケ</t>
    </rPh>
    <rPh sb="3" eb="5">
      <t>スイリ</t>
    </rPh>
    <rPh sb="5" eb="7">
      <t>クミアイ</t>
    </rPh>
    <phoneticPr fontId="2"/>
  </si>
  <si>
    <t>岡山県広域水道企業団</t>
    <rPh sb="0" eb="3">
      <t>オカヤマケン</t>
    </rPh>
    <rPh sb="3" eb="5">
      <t>コウイキ</t>
    </rPh>
    <rPh sb="5" eb="7">
      <t>スイドウ</t>
    </rPh>
    <rPh sb="7" eb="9">
      <t>キギョウ</t>
    </rPh>
    <rPh sb="9" eb="10">
      <t>ダン</t>
    </rPh>
    <phoneticPr fontId="2"/>
  </si>
  <si>
    <t>倉敷地区農業共済事務組合</t>
    <rPh sb="0" eb="2">
      <t>クラシキ</t>
    </rPh>
    <rPh sb="2" eb="4">
      <t>チク</t>
    </rPh>
    <rPh sb="4" eb="6">
      <t>ノウギョウ</t>
    </rPh>
    <rPh sb="6" eb="8">
      <t>キョウサイ</t>
    </rPh>
    <rPh sb="8" eb="10">
      <t>ジム</t>
    </rPh>
    <rPh sb="10" eb="12">
      <t>クミアイ</t>
    </rPh>
    <phoneticPr fontId="2"/>
  </si>
  <si>
    <t>○</t>
    <phoneticPr fontId="2"/>
  </si>
  <si>
    <t>総社市土地開発公社</t>
    <rPh sb="0" eb="3">
      <t>ソウジャシ</t>
    </rPh>
    <rPh sb="3" eb="5">
      <t>トチ</t>
    </rPh>
    <rPh sb="5" eb="7">
      <t>カイハツ</t>
    </rPh>
    <rPh sb="7" eb="9">
      <t>コウシャ</t>
    </rPh>
    <phoneticPr fontId="2"/>
  </si>
  <si>
    <t>総社市文化振興財団</t>
    <rPh sb="0" eb="3">
      <t>ソウジャシ</t>
    </rPh>
    <rPh sb="3" eb="5">
      <t>ブンカ</t>
    </rPh>
    <rPh sb="5" eb="7">
      <t>シンコウ</t>
    </rPh>
    <rPh sb="7" eb="9">
      <t>ザイダン</t>
    </rPh>
    <phoneticPr fontId="2"/>
  </si>
  <si>
    <t>スキーム音楽振興財団</t>
    <rPh sb="4" eb="6">
      <t>オンガク</t>
    </rPh>
    <rPh sb="6" eb="8">
      <t>シンコウ</t>
    </rPh>
    <rPh sb="8" eb="10">
      <t>ザイダン</t>
    </rPh>
    <phoneticPr fontId="2"/>
  </si>
  <si>
    <t>そうじゃ地食べ公社</t>
    <rPh sb="4" eb="5">
      <t>ジ</t>
    </rPh>
    <rPh sb="5" eb="6">
      <t>タ</t>
    </rPh>
    <rPh sb="7" eb="9">
      <t>コウシャ</t>
    </rPh>
    <phoneticPr fontId="2"/>
  </si>
  <si>
    <t>井原鉄道株式会社</t>
    <rPh sb="0" eb="2">
      <t>イバラ</t>
    </rPh>
    <rPh sb="2" eb="4">
      <t>テツドウ</t>
    </rPh>
    <rPh sb="4" eb="8">
      <t>カブシキガイシャ</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</si>
  <si>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</si>
  <si>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</si>
  <si>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</si>
  <si>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</si>
  <si>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</si>
  <si>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</si>
  <si>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</si>
  <si>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</si>
  <si>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</si>
  <si>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</si>
  <si>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</si>
  <si>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</si>
  <si>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</si>
  <si>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実質公債費比率ともに年々減少している。これは過去の大規模建設事業で借入した起債の償還が進み元利償還金のピークを越え減少に転じていることと、一方で新規の普通建設事業の実施を見送り、新たな起債の発行を抑制していることが主な要因である。しかし、数値は減少しているものの類似団体平均値と比較すると依然として高い水準である。今後は、直近に借入れした学校施設耐震化事業や一般廃棄物処分場整備事業などに係る償還が本格化し新たな負担増が見込まれているほか、H31年度までに合併特例債対象となる大型事業の実施も計画していることから、過度に起債に依存することのない財政運営に努めるとともに、事務事業を見直し財政健全化に努める必要がある。</t>
    <rPh sb="0" eb="2">
      <t>ショウライ</t>
    </rPh>
    <rPh sb="2" eb="4">
      <t>フタン</t>
    </rPh>
    <rPh sb="4" eb="6">
      <t>ヒリツ</t>
    </rPh>
    <rPh sb="7" eb="9">
      <t>ジッシツ</t>
    </rPh>
    <rPh sb="9" eb="11">
      <t>コウサイ</t>
    </rPh>
    <rPh sb="11" eb="12">
      <t>ヒ</t>
    </rPh>
    <rPh sb="12" eb="14">
      <t>ヒリツ</t>
    </rPh>
    <rPh sb="17" eb="19">
      <t>ネンネン</t>
    </rPh>
    <rPh sb="19" eb="21">
      <t>ゲンショウ</t>
    </rPh>
    <rPh sb="29" eb="31">
      <t>カコ</t>
    </rPh>
    <rPh sb="32" eb="35">
      <t>ダイキボ</t>
    </rPh>
    <rPh sb="35" eb="37">
      <t>ケンセツ</t>
    </rPh>
    <rPh sb="37" eb="39">
      <t>ジギョウ</t>
    </rPh>
    <rPh sb="40" eb="42">
      <t>カリイ</t>
    </rPh>
    <rPh sb="44" eb="46">
      <t>キサイ</t>
    </rPh>
    <rPh sb="47" eb="49">
      <t>ショウカン</t>
    </rPh>
    <rPh sb="50" eb="51">
      <t>スス</t>
    </rPh>
    <rPh sb="52" eb="54">
      <t>ガンリ</t>
    </rPh>
    <rPh sb="54" eb="56">
      <t>ショウカン</t>
    </rPh>
    <rPh sb="56" eb="57">
      <t>キン</t>
    </rPh>
    <rPh sb="62" eb="63">
      <t>コ</t>
    </rPh>
    <rPh sb="64" eb="66">
      <t>ゲンショウ</t>
    </rPh>
    <rPh sb="67" eb="68">
      <t>テン</t>
    </rPh>
    <rPh sb="76" eb="78">
      <t>イッポウ</t>
    </rPh>
    <rPh sb="79" eb="81">
      <t>シンキ</t>
    </rPh>
    <rPh sb="82" eb="84">
      <t>フツウ</t>
    </rPh>
    <rPh sb="84" eb="86">
      <t>ケンセツ</t>
    </rPh>
    <rPh sb="86" eb="88">
      <t>ジギョウ</t>
    </rPh>
    <rPh sb="89" eb="91">
      <t>ジッシ</t>
    </rPh>
    <rPh sb="92" eb="94">
      <t>ミオク</t>
    </rPh>
    <rPh sb="96" eb="97">
      <t>アラ</t>
    </rPh>
    <rPh sb="99" eb="101">
      <t>キサイ</t>
    </rPh>
    <rPh sb="102" eb="104">
      <t>ハッコウ</t>
    </rPh>
    <rPh sb="105" eb="107">
      <t>ヨクセイ</t>
    </rPh>
    <rPh sb="114" eb="115">
      <t>オモ</t>
    </rPh>
    <rPh sb="116" eb="118">
      <t>ヨウイン</t>
    </rPh>
    <rPh sb="126" eb="128">
      <t>スウチ</t>
    </rPh>
    <rPh sb="129" eb="131">
      <t>ゲンショウ</t>
    </rPh>
    <rPh sb="138" eb="140">
      <t>ルイジ</t>
    </rPh>
    <rPh sb="140" eb="142">
      <t>ダンタイ</t>
    </rPh>
    <rPh sb="142" eb="144">
      <t>ヘイキン</t>
    </rPh>
    <rPh sb="144" eb="145">
      <t>チ</t>
    </rPh>
    <rPh sb="146" eb="148">
      <t>ヒカク</t>
    </rPh>
    <rPh sb="151" eb="153">
      <t>イゼン</t>
    </rPh>
    <rPh sb="156" eb="157">
      <t>タカ</t>
    </rPh>
    <rPh sb="158" eb="160">
      <t>スイジュン</t>
    </rPh>
    <rPh sb="164" eb="166">
      <t>コンゴ</t>
    </rPh>
    <rPh sb="168" eb="170">
      <t>チョッキン</t>
    </rPh>
    <rPh sb="171" eb="173">
      <t>カリイ</t>
    </rPh>
    <rPh sb="176" eb="178">
      <t>ガッコウ</t>
    </rPh>
    <rPh sb="178" eb="180">
      <t>シセツ</t>
    </rPh>
    <rPh sb="180" eb="182">
      <t>タイシン</t>
    </rPh>
    <rPh sb="182" eb="183">
      <t>カ</t>
    </rPh>
    <rPh sb="183" eb="185">
      <t>ジギョウ</t>
    </rPh>
    <rPh sb="186" eb="188">
      <t>イッパン</t>
    </rPh>
    <rPh sb="188" eb="191">
      <t>ハイキブツ</t>
    </rPh>
    <rPh sb="191" eb="193">
      <t>ショブン</t>
    </rPh>
    <rPh sb="193" eb="194">
      <t>バ</t>
    </rPh>
    <rPh sb="194" eb="196">
      <t>セイビ</t>
    </rPh>
    <rPh sb="196" eb="198">
      <t>ジギョウ</t>
    </rPh>
    <rPh sb="201" eb="202">
      <t>カカ</t>
    </rPh>
    <rPh sb="203" eb="205">
      <t>ショウカン</t>
    </rPh>
    <rPh sb="206" eb="208">
      <t>ホンカク</t>
    </rPh>
    <rPh sb="208" eb="209">
      <t>カ</t>
    </rPh>
    <rPh sb="210" eb="211">
      <t>アラ</t>
    </rPh>
    <rPh sb="213" eb="215">
      <t>フタン</t>
    </rPh>
    <rPh sb="215" eb="216">
      <t>ゾウ</t>
    </rPh>
    <rPh sb="217" eb="219">
      <t>ミコ</t>
    </rPh>
    <rPh sb="230" eb="232">
      <t>ネンド</t>
    </rPh>
    <rPh sb="235" eb="237">
      <t>ガッペイ</t>
    </rPh>
    <rPh sb="237" eb="239">
      <t>トクレイ</t>
    </rPh>
    <rPh sb="239" eb="240">
      <t>サイ</t>
    </rPh>
    <rPh sb="240" eb="242">
      <t>タイショウ</t>
    </rPh>
    <rPh sb="245" eb="247">
      <t>オオガタ</t>
    </rPh>
    <rPh sb="247" eb="249">
      <t>ジギョウ</t>
    </rPh>
    <rPh sb="250" eb="252">
      <t>ジッシ</t>
    </rPh>
    <rPh sb="253" eb="255">
      <t>ケイカク</t>
    </rPh>
    <rPh sb="264" eb="266">
      <t>カド</t>
    </rPh>
    <rPh sb="267" eb="269">
      <t>キサイ</t>
    </rPh>
    <rPh sb="270" eb="272">
      <t>イゾン</t>
    </rPh>
    <rPh sb="279" eb="281">
      <t>ザイセイ</t>
    </rPh>
    <rPh sb="281" eb="283">
      <t>ウンエイ</t>
    </rPh>
    <rPh sb="284" eb="285">
      <t>ツト</t>
    </rPh>
    <rPh sb="292" eb="294">
      <t>ジム</t>
    </rPh>
    <rPh sb="294" eb="296">
      <t>ジギョウ</t>
    </rPh>
    <rPh sb="297" eb="299">
      <t>ミナオ</t>
    </rPh>
    <rPh sb="300" eb="302">
      <t>ザイセイ</t>
    </rPh>
    <rPh sb="302" eb="304">
      <t>ケンゼン</t>
    </rPh>
    <rPh sb="304" eb="305">
      <t>カ</t>
    </rPh>
    <rPh sb="306" eb="307">
      <t>ツト</t>
    </rPh>
    <rPh sb="309" eb="31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</si>
</sst>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47569</c:v>
                </c:pt>
                <c:pt idx="1">
                  <c:v>50880</c:v>
                </c:pt>
                <c:pt idx="2">
                  <c:v>63956</c:v>
                </c:pt>
                <c:pt idx="3">
                  <c:v>66255</c:v>
                </c:pt>
                <c:pt idx="4">
                  <c:v>54227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31765</c:v>
                </c:pt>
                <c:pt idx="1">
                  <c:v>54317</c:v>
                </c:pt>
                <c:pt idx="2">
                  <c:v>59726</c:v>
                </c:pt>
                <c:pt idx="3">
                  <c:v>58351</c:v>
                </c:pt>
                <c:pt idx="4">
                  <c:v>54263</c:v>
                </c:pt>
              </c:numCache>
            </c:numRef>
          </c:val>
          <c:smooth val="0"/>
        </c:ser>
        <c:dLbls>
          <c:showLegendKey val="0"/>
          <c:showVal val="0"/>
          <c:showCatName val="0"/>
          <c:showSerName val="0"/>
          <c:showPercent val="0"/>
          <c:showBubbleSize val="0"/>
        </c:dLbls>
        <c:marker val="1"/>
        <c:smooth val="0"/>
        <c:axId val="221076600"/>
        <c:axId val="221076984"/>
      </c:lineChart>
      <c:catAx>
        <c:axId val="2210766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076984"/>
        <c:crosses val="autoZero"/>
        <c:auto val="1"/>
        <c:lblAlgn val="ctr"/>
        <c:lblOffset val="100"/>
        <c:tickLblSkip val="1"/>
        <c:tickMarkSkip val="1"/>
        <c:noMultiLvlLbl val="0"/>
      </c:catAx>
      <c:valAx>
        <c:axId val="22107698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076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5.73</c:v>
                </c:pt>
                <c:pt idx="1">
                  <c:v>5.2</c:v>
                </c:pt>
                <c:pt idx="2">
                  <c:v>4.78</c:v>
                </c:pt>
                <c:pt idx="3">
                  <c:v>6.44</c:v>
                </c:pt>
                <c:pt idx="4">
                  <c:v>4.68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15.48</c:v>
                </c:pt>
                <c:pt idx="1">
                  <c:v>19.22</c:v>
                </c:pt>
                <c:pt idx="2">
                  <c:v>21.86</c:v>
                </c:pt>
                <c:pt idx="3">
                  <c:v>24.51</c:v>
                </c:pt>
                <c:pt idx="4">
                  <c:v>27.67</c:v>
                </c:pt>
              </c:numCache>
            </c:numRef>
          </c:val>
        </c:ser>
        <c:dLbls>
          <c:showLegendKey val="0"/>
          <c:showVal val="0"/>
          <c:showCatName val="0"/>
          <c:showSerName val="0"/>
          <c:showPercent val="0"/>
          <c:showBubbleSize val="0"/>
        </c:dLbls>
        <c:gapWidth val="250"/>
        <c:overlap val="100"/>
        <c:axId val="219842360"/>
        <c:axId val="2198427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6.68</c:v>
                </c:pt>
                <c:pt idx="1">
                  <c:v>3.25</c:v>
                </c:pt>
                <c:pt idx="2">
                  <c:v>2.4900000000000002</c:v>
                </c:pt>
                <c:pt idx="3">
                  <c:v>4.16</c:v>
                </c:pt>
                <c:pt idx="4">
                  <c:v>1.53</c:v>
                </c:pt>
              </c:numCache>
            </c:numRef>
          </c:val>
          <c:smooth val="0"/>
        </c:ser>
        <c:dLbls>
          <c:showLegendKey val="0"/>
          <c:showVal val="0"/>
          <c:showCatName val="0"/>
          <c:showSerName val="0"/>
          <c:showPercent val="0"/>
          <c:showBubbleSize val="0"/>
        </c:dLbls>
        <c:marker val="1"/>
        <c:smooth val="0"/>
        <c:axId val="219842360"/>
        <c:axId val="219842744"/>
      </c:lineChart>
      <c:catAx>
        <c:axId val="219842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9842744"/>
        <c:crosses val="autoZero"/>
        <c:auto val="1"/>
        <c:lblAlgn val="ctr"/>
        <c:lblOffset val="100"/>
        <c:tickLblSkip val="1"/>
        <c:tickMarkSkip val="1"/>
        <c:noMultiLvlLbl val="0"/>
      </c:catAx>
      <c:valAx>
        <c:axId val="219842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9842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0.36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総社市農業集落排水事業費特別会計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総社市公共下水道事業費特別会計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総社市後期高齢者医療特別会計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総社市介護保険特別会計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0</c:v>
                </c:pt>
                <c:pt idx="1">
                  <c:v>0</c:v>
                </c:pt>
                <c:pt idx="2">
                  <c:v>#N/A</c:v>
                </c:pt>
                <c:pt idx="3">
                  <c:v>0.79</c:v>
                </c:pt>
                <c:pt idx="4">
                  <c:v>#N/A</c:v>
                </c:pt>
                <c:pt idx="5">
                  <c:v>0.98</c:v>
                </c:pt>
                <c:pt idx="6">
                  <c:v>#N/A</c:v>
                </c:pt>
                <c:pt idx="7">
                  <c:v>0.51</c:v>
                </c:pt>
                <c:pt idx="8">
                  <c:v>#N/A</c:v>
                </c:pt>
                <c:pt idx="9">
                  <c:v>0.4</c:v>
                </c:pt>
              </c:numCache>
            </c:numRef>
          </c:val>
        </c:ser>
        <c:ser>
          <c:idx val="6"/>
          <c:order val="6"/>
          <c:tx>
            <c:strRef>
              <c:f>データシート!$A$33</c:f>
              <c:strCache>
                <c:ptCount val="1"/>
                <c:pt idx="0">
                  <c:v>総社市工業用水道事業会計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1</c:v>
                </c:pt>
                <c:pt idx="2">
                  <c:v>#N/A</c:v>
                </c:pt>
                <c:pt idx="3">
                  <c:v>0.98</c:v>
                </c:pt>
                <c:pt idx="4">
                  <c:v>#N/A</c:v>
                </c:pt>
                <c:pt idx="5">
                  <c:v>0.89</c:v>
                </c:pt>
                <c:pt idx="6">
                  <c:v>#N/A</c:v>
                </c:pt>
                <c:pt idx="7">
                  <c:v>0.96</c:v>
                </c:pt>
                <c:pt idx="8">
                  <c:v>#N/A</c:v>
                </c:pt>
                <c:pt idx="9">
                  <c:v>0.94</c:v>
                </c:pt>
              </c:numCache>
            </c:numRef>
          </c:val>
        </c:ser>
        <c:ser>
          <c:idx val="7"/>
          <c:order val="7"/>
          <c:tx>
            <c:strRef>
              <c:f>データシート!$A$34</c:f>
              <c:strCache>
                <c:ptCount val="1"/>
                <c:pt idx="0">
                  <c:v>総社市国民健康保険特別会計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0.05</c:v>
                </c:pt>
                <c:pt idx="2">
                  <c:v>#N/A</c:v>
                </c:pt>
                <c:pt idx="3">
                  <c:v>0.28999999999999998</c:v>
                </c:pt>
                <c:pt idx="4">
                  <c:v>#N/A</c:v>
                </c:pt>
                <c:pt idx="5">
                  <c:v>0.31</c:v>
                </c:pt>
                <c:pt idx="6">
                  <c:v>#N/A</c:v>
                </c:pt>
                <c:pt idx="7">
                  <c:v>0.75</c:v>
                </c:pt>
                <c:pt idx="8">
                  <c:v>#N/A</c:v>
                </c:pt>
                <c:pt idx="9">
                  <c:v>1.07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5.73</c:v>
                </c:pt>
                <c:pt idx="2">
                  <c:v>#N/A</c:v>
                </c:pt>
                <c:pt idx="3">
                  <c:v>5.2</c:v>
                </c:pt>
                <c:pt idx="4">
                  <c:v>#N/A</c:v>
                </c:pt>
                <c:pt idx="5">
                  <c:v>4.7699999999999996</c:v>
                </c:pt>
                <c:pt idx="6">
                  <c:v>#N/A</c:v>
                </c:pt>
                <c:pt idx="7">
                  <c:v>6.43</c:v>
                </c:pt>
                <c:pt idx="8">
                  <c:v>#N/A</c:v>
                </c:pt>
                <c:pt idx="9">
                  <c:v>4.67</c:v>
                </c:pt>
              </c:numCache>
            </c:numRef>
          </c:val>
        </c:ser>
        <c:ser>
          <c:idx val="9"/>
          <c:order val="9"/>
          <c:tx>
            <c:strRef>
              <c:f>データシート!$A$36</c:f>
              <c:strCache>
                <c:ptCount val="1"/>
                <c:pt idx="0">
                  <c:v>総社市水道事業会計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12.57</c:v>
                </c:pt>
                <c:pt idx="2">
                  <c:v>#N/A</c:v>
                </c:pt>
                <c:pt idx="3">
                  <c:v>11.46</c:v>
                </c:pt>
                <c:pt idx="4">
                  <c:v>#N/A</c:v>
                </c:pt>
                <c:pt idx="5">
                  <c:v>12.13</c:v>
                </c:pt>
                <c:pt idx="6">
                  <c:v>#N/A</c:v>
                </c:pt>
                <c:pt idx="7">
                  <c:v>11.27</c:v>
                </c:pt>
                <c:pt idx="8">
                  <c:v>#N/A</c:v>
                </c:pt>
                <c:pt idx="9">
                  <c:v>12.44</c:v>
                </c:pt>
              </c:numCache>
            </c:numRef>
          </c:val>
        </c:ser>
        <c:dLbls>
          <c:showLegendKey val="0"/>
          <c:showVal val="0"/>
          <c:showCatName val="0"/>
          <c:showSerName val="0"/>
          <c:showPercent val="0"/>
          <c:showBubbleSize val="0"/>
        </c:dLbls>
        <c:gapWidth val="150"/>
        <c:overlap val="100"/>
        <c:axId val="221223824"/>
        <c:axId val="221224208"/>
      </c:barChart>
      <c:catAx>
        <c:axId val="221223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1224208"/>
        <c:crosses val="autoZero"/>
        <c:auto val="1"/>
        <c:lblAlgn val="ctr"/>
        <c:lblOffset val="100"/>
        <c:tickLblSkip val="1"/>
        <c:tickMarkSkip val="1"/>
        <c:noMultiLvlLbl val="0"/>
      </c:catAx>
      <c:valAx>
        <c:axId val="221224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1223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2870</c:v>
                </c:pt>
                <c:pt idx="5">
                  <c:v>2932</c:v>
                </c:pt>
                <c:pt idx="8">
                  <c:v>2951</c:v>
                </c:pt>
                <c:pt idx="11">
                  <c:v>2970</c:v>
                </c:pt>
                <c:pt idx="14">
                  <c:v>2925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215</c:v>
                </c:pt>
                <c:pt idx="3">
                  <c:v>192</c:v>
                </c:pt>
                <c:pt idx="6">
                  <c:v>164</c:v>
                </c:pt>
                <c:pt idx="9">
                  <c:v>136</c:v>
                </c:pt>
                <c:pt idx="12">
                  <c:v>119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174</c:v>
                </c:pt>
                <c:pt idx="3">
                  <c:v>73</c:v>
                </c:pt>
                <c:pt idx="6">
                  <c:v>142</c:v>
                </c:pt>
                <c:pt idx="9">
                  <c:v>142</c:v>
                </c:pt>
                <c:pt idx="12">
                  <c:v>142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946</c:v>
                </c:pt>
                <c:pt idx="3">
                  <c:v>988</c:v>
                </c:pt>
                <c:pt idx="6">
                  <c:v>928</c:v>
                </c:pt>
                <c:pt idx="9">
                  <c:v>907</c:v>
                </c:pt>
                <c:pt idx="12">
                  <c:v>892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3443</c:v>
                </c:pt>
                <c:pt idx="3">
                  <c:v>3316</c:v>
                </c:pt>
                <c:pt idx="6">
                  <c:v>3283</c:v>
                </c:pt>
                <c:pt idx="9">
                  <c:v>3150</c:v>
                </c:pt>
                <c:pt idx="12">
                  <c:v>3058</c:v>
                </c:pt>
              </c:numCache>
            </c:numRef>
          </c:val>
        </c:ser>
        <c:dLbls>
          <c:showLegendKey val="0"/>
          <c:showVal val="0"/>
          <c:showCatName val="0"/>
          <c:showSerName val="0"/>
          <c:showPercent val="0"/>
          <c:showBubbleSize val="0"/>
        </c:dLbls>
        <c:gapWidth val="100"/>
        <c:overlap val="100"/>
        <c:axId val="269326880"/>
        <c:axId val="273730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1908</c:v>
                </c:pt>
                <c:pt idx="2">
                  <c:v>#N/A</c:v>
                </c:pt>
                <c:pt idx="3">
                  <c:v>#N/A</c:v>
                </c:pt>
                <c:pt idx="4">
                  <c:v>1637</c:v>
                </c:pt>
                <c:pt idx="5">
                  <c:v>#N/A</c:v>
                </c:pt>
                <c:pt idx="6">
                  <c:v>#N/A</c:v>
                </c:pt>
                <c:pt idx="7">
                  <c:v>1566</c:v>
                </c:pt>
                <c:pt idx="8">
                  <c:v>#N/A</c:v>
                </c:pt>
                <c:pt idx="9">
                  <c:v>#N/A</c:v>
                </c:pt>
                <c:pt idx="10">
                  <c:v>1365</c:v>
                </c:pt>
                <c:pt idx="11">
                  <c:v>#N/A</c:v>
                </c:pt>
                <c:pt idx="12">
                  <c:v>#N/A</c:v>
                </c:pt>
                <c:pt idx="13">
                  <c:v>1286</c:v>
                </c:pt>
                <c:pt idx="14">
                  <c:v>#N/A</c:v>
                </c:pt>
              </c:numCache>
            </c:numRef>
          </c:val>
          <c:smooth val="0"/>
        </c:ser>
        <c:dLbls>
          <c:showLegendKey val="0"/>
          <c:showVal val="0"/>
          <c:showCatName val="0"/>
          <c:showSerName val="0"/>
          <c:showPercent val="0"/>
          <c:showBubbleSize val="0"/>
        </c:dLbls>
        <c:marker val="1"/>
        <c:smooth val="0"/>
        <c:axId val="269326880"/>
        <c:axId val="273730864"/>
      </c:lineChart>
      <c:catAx>
        <c:axId val="26932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3730864"/>
        <c:crosses val="autoZero"/>
        <c:auto val="1"/>
        <c:lblAlgn val="ctr"/>
        <c:lblOffset val="100"/>
        <c:tickLblSkip val="1"/>
        <c:tickMarkSkip val="1"/>
        <c:noMultiLvlLbl val="0"/>
      </c:catAx>
      <c:valAx>
        <c:axId val="273730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326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27256</c:v>
                </c:pt>
                <c:pt idx="5">
                  <c:v>27593</c:v>
                </c:pt>
                <c:pt idx="8">
                  <c:v>26912</c:v>
                </c:pt>
                <c:pt idx="11">
                  <c:v>27283</c:v>
                </c:pt>
                <c:pt idx="14">
                  <c:v>27650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4130</c:v>
                </c:pt>
                <c:pt idx="5">
                  <c:v>4135</c:v>
                </c:pt>
                <c:pt idx="8">
                  <c:v>3984</c:v>
                </c:pt>
                <c:pt idx="11">
                  <c:v>3997</c:v>
                </c:pt>
                <c:pt idx="14">
                  <c:v>3883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6717</c:v>
                </c:pt>
                <c:pt idx="5">
                  <c:v>7254</c:v>
                </c:pt>
                <c:pt idx="8">
                  <c:v>7814</c:v>
                </c:pt>
                <c:pt idx="11">
                  <c:v>8275</c:v>
                </c:pt>
                <c:pt idx="14">
                  <c:v>9043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5009</c:v>
                </c:pt>
                <c:pt idx="3">
                  <c:v>4764</c:v>
                </c:pt>
                <c:pt idx="6">
                  <c:v>4661</c:v>
                </c:pt>
                <c:pt idx="9">
                  <c:v>4505</c:v>
                </c:pt>
                <c:pt idx="12">
                  <c:v>4197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660</c:v>
                </c:pt>
                <c:pt idx="3">
                  <c:v>650</c:v>
                </c:pt>
                <c:pt idx="6">
                  <c:v>624</c:v>
                </c:pt>
                <c:pt idx="9">
                  <c:v>585</c:v>
                </c:pt>
                <c:pt idx="12">
                  <c:v>540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12316</c:v>
                </c:pt>
                <c:pt idx="3">
                  <c:v>12155</c:v>
                </c:pt>
                <c:pt idx="6">
                  <c:v>11873</c:v>
                </c:pt>
                <c:pt idx="9">
                  <c:v>11619</c:v>
                </c:pt>
                <c:pt idx="12">
                  <c:v>11017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1224</c:v>
                </c:pt>
                <c:pt idx="3">
                  <c:v>1058</c:v>
                </c:pt>
                <c:pt idx="6">
                  <c:v>930</c:v>
                </c:pt>
                <c:pt idx="9">
                  <c:v>846</c:v>
                </c:pt>
                <c:pt idx="12">
                  <c:v>786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30544</c:v>
                </c:pt>
                <c:pt idx="3">
                  <c:v>30117</c:v>
                </c:pt>
                <c:pt idx="6">
                  <c:v>29923</c:v>
                </c:pt>
                <c:pt idx="9">
                  <c:v>30223</c:v>
                </c:pt>
                <c:pt idx="12">
                  <c:v>30016</c:v>
                </c:pt>
              </c:numCache>
            </c:numRef>
          </c:val>
        </c:ser>
        <c:dLbls>
          <c:showLegendKey val="0"/>
          <c:showVal val="0"/>
          <c:showCatName val="0"/>
          <c:showSerName val="0"/>
          <c:showPercent val="0"/>
          <c:showBubbleSize val="0"/>
        </c:dLbls>
        <c:gapWidth val="100"/>
        <c:overlap val="100"/>
        <c:axId val="274658320"/>
        <c:axId val="2750719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11651</c:v>
                </c:pt>
                <c:pt idx="2">
                  <c:v>#N/A</c:v>
                </c:pt>
                <c:pt idx="3">
                  <c:v>#N/A</c:v>
                </c:pt>
                <c:pt idx="4">
                  <c:v>9762</c:v>
                </c:pt>
                <c:pt idx="5">
                  <c:v>#N/A</c:v>
                </c:pt>
                <c:pt idx="6">
                  <c:v>#N/A</c:v>
                </c:pt>
                <c:pt idx="7">
                  <c:v>9301</c:v>
                </c:pt>
                <c:pt idx="8">
                  <c:v>#N/A</c:v>
                </c:pt>
                <c:pt idx="9">
                  <c:v>#N/A</c:v>
                </c:pt>
                <c:pt idx="10">
                  <c:v>8223</c:v>
                </c:pt>
                <c:pt idx="11">
                  <c:v>#N/A</c:v>
                </c:pt>
                <c:pt idx="12">
                  <c:v>#N/A</c:v>
                </c:pt>
                <c:pt idx="13">
                  <c:v>5979</c:v>
                </c:pt>
                <c:pt idx="14">
                  <c:v>#N/A</c:v>
                </c:pt>
              </c:numCache>
            </c:numRef>
          </c:val>
          <c:smooth val="0"/>
        </c:ser>
        <c:dLbls>
          <c:showLegendKey val="0"/>
          <c:showVal val="0"/>
          <c:showCatName val="0"/>
          <c:showSerName val="0"/>
          <c:showPercent val="0"/>
          <c:showBubbleSize val="0"/>
        </c:dLbls>
        <c:marker val="1"/>
        <c:smooth val="0"/>
        <c:axId val="274658320"/>
        <c:axId val="275071912"/>
      </c:lineChart>
      <c:catAx>
        <c:axId val="274658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75071912"/>
        <c:crosses val="autoZero"/>
        <c:auto val="1"/>
        <c:lblAlgn val="ctr"/>
        <c:lblOffset val="100"/>
        <c:tickLblSkip val="1"/>
        <c:tickMarkSkip val="1"/>
        <c:noMultiLvlLbl val="0"/>
      </c:catAx>
      <c:valAx>
        <c:axId val="275071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4658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{3A6E4089-C67C-4598-9AC2-8B3FDE3B31D7}</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{263E19A6-AD4B-4379-ADA1-F8907E3860E6}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{52141C76-6B13-4257-A862-A1DAEDCCD025}</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{9C6A4A57-5123-401C-9C6C-98F35ED10B0A}</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{AA1702DE-994F-4AB2-A1A9-3BC62264DEB0}</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{46C1CF7E-5C3E-4FE4-A184-26C6F9D978ED}</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{EA9FE1E9-B3AA-42E9-AC70-3B9828F1D26A}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{533DEC05-0AED-46D5-A440-C96337D059E7}</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{D5A88B94-5AA6-4DD2-ABF1-78ED56B0C92A}</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{06D77C47-0427-4F0C-9686-CBCC130D804A}</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21781248"/>
        <c:axId val="275516344"/>
      </c:scatterChart>
      <c:valAx>
        <c:axId val="22178124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75516344"/>
        <c:crosses val="autoZero"/>
        <c:crossBetween val="midCat"/>
      </c:valAx>
      <c:valAx>
        <c:axId val="27551634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2178124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{942F8694-F336-4B97-844F-0A35EF971327}</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{2DAB3665-2B65-4E4D-A9A3-67142BCF7E05}</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{F00CFD9D-A204-4965-8EA7-AF5289B2C4C0}</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{4507B66C-9A86-42A2-A289-D64AFDEA359E}</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{A2F91C48-C3BE-4E16-9DFA-494D55E9D9C8}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16.7</c:v>
                </c:pt>
                <c:pt idx="1">
                  <c:v>14.6</c:v>
                </c:pt>
                <c:pt idx="2">
                  <c:v>12.7</c:v>
                </c:pt>
                <c:pt idx="3">
                  <c:v>11.3</c:v>
                </c:pt>
                <c:pt idx="4">
                  <c:v>10.4</c:v>
                </c:pt>
              </c:numCache>
            </c:numRef>
          </c:xVal>
          <c:yVal>
            <c:numRef>
              <c:f>公会計指標分析・財政指標組合せ分析表!$K$73:$O$73</c:f>
              <c:numCache>
                <c:formatCode>#,##0.0;"▲ "#,##0.0</c:formatCode>
                <c:ptCount val="5"/>
                <c:pt idx="0">
                  <c:v>87.2</c:v>
                </c:pt>
                <c:pt idx="1">
                  <c:v>73.3</c:v>
                </c:pt>
                <c:pt idx="2">
                  <c:v>68.900000000000006</c:v>
                </c:pt>
                <c:pt idx="3">
                  <c:v>61.4</c:v>
                </c:pt>
                <c:pt idx="4">
                  <c:v>44.2</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{214CD299-6F61-4AB6-9FE3-8064CDECD39B}</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{094B222E-8E38-4E52-A525-949031F24EAD}</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{1D1D4A6F-9B58-4836-8266-B134215424E1}</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{07BCCAB7-D06C-47B8-9104-35C1BC1978AE}</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{73BAC407-360C-4D08-B142-961A69605618}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10.3</c:v>
                </c:pt>
                <c:pt idx="2">
                  <c:v>9.6</c:v>
                </c:pt>
                <c:pt idx="3">
                  <c:v>8.8000000000000007</c:v>
                </c:pt>
                <c:pt idx="4">
                  <c:v>7.8</c:v>
                </c:pt>
              </c:numCache>
            </c:numRef>
          </c:xVal>
          <c:yVal>
            <c:numRef>
              <c:f>公会計指標分析・財政指標組合せ分析表!$K$77:$O$77</c:f>
              <c:numCache>
                <c:formatCode>#,##0.0;"▲ "#,##0.0</c:formatCode>
                <c:ptCount val="5"/>
                <c:pt idx="0">
                  <c:v>69.2</c:v>
                </c:pt>
                <c:pt idx="1">
                  <c:v>58.2</c:v>
                </c:pt>
                <c:pt idx="2">
                  <c:v>50.3</c:v>
                </c:pt>
                <c:pt idx="3">
                  <c:v>45.9</c:v>
                </c:pt>
                <c:pt idx="4">
                  <c:v>37.299999999999997</c:v>
                </c:pt>
              </c:numCache>
            </c:numRef>
          </c:yVal>
          <c:smooth val="0"/>
        </c:ser>
        <c:dLbls>
          <c:showLegendKey val="0"/>
          <c:showVal val="0"/>
          <c:showCatName val="0"/>
          <c:showSerName val="0"/>
          <c:showPercent val="0"/>
          <c:showBubbleSize val="0"/>
        </c:dLbls>
        <c:axId val="277206984"/>
        <c:axId val="221756536"/>
      </c:scatterChart>
      <c:valAx>
        <c:axId val="277206984"/>
        <c:scaling>
          <c:orientation val="minMax"/>
          <c:max val="17.5"/>
          <c:min val="7.2"/>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21756536"/>
        <c:crosses val="autoZero"/>
        <c:crossBetween val="midCat"/>
      </c:valAx>
      <c:valAx>
        <c:axId val="221756536"/>
        <c:scaling>
          <c:orientation val="minMax"/>
          <c:max val="96"/>
          <c:min val="3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7720698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過去の大型普通建設事業に係る起債の償還完了等により、元利償還金はピークを越え減少に転じているが、今後は直近に借入した学校施設耐震化や一般廃棄物処分場整備などに係る償還が本格化し新たな負担増が見込まれる。また、今後数年間に複数の大型事業も計画しているため、計画的に事業実施することにより、過度に起債に依存することのない財政運営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過去の</a:t>
          </a:r>
          <a:r>
            <a:rPr kumimoji="1" lang="ja-JP" altLang="en-US" sz="1100">
              <a:solidFill>
                <a:schemeClr val="dk1"/>
              </a:solidFill>
              <a:effectLst/>
              <a:latin typeface="+mn-lt"/>
              <a:ea typeface="+mn-ea"/>
              <a:cs typeface="+mn-cs"/>
            </a:rPr>
            <a:t>大規模事業の財源とした既発債の</a:t>
          </a:r>
          <a:r>
            <a:rPr kumimoji="1" lang="ja-JP" altLang="ja-JP" sz="1100">
              <a:solidFill>
                <a:schemeClr val="dk1"/>
              </a:solidFill>
              <a:effectLst/>
              <a:latin typeface="+mn-lt"/>
              <a:ea typeface="+mn-ea"/>
              <a:cs typeface="+mn-cs"/>
            </a:rPr>
            <a:t>償還</a:t>
          </a:r>
          <a:r>
            <a:rPr kumimoji="1" lang="ja-JP" altLang="en-US" sz="1100">
              <a:solidFill>
                <a:schemeClr val="dk1"/>
              </a:solidFill>
              <a:effectLst/>
              <a:latin typeface="+mn-lt"/>
              <a:ea typeface="+mn-ea"/>
              <a:cs typeface="+mn-cs"/>
            </a:rPr>
            <a:t>が進む一方で、地方債の新規の発行を抑制していることから、地方債残高は減少している。また充当可能基金も財政調整基金の積立により増額となっており、数値改善の要因といえる。しかし、</a:t>
          </a:r>
          <a:r>
            <a:rPr kumimoji="1" lang="ja-JP" altLang="ja-JP" sz="1100">
              <a:solidFill>
                <a:schemeClr val="dk1"/>
              </a:solidFill>
              <a:effectLst/>
              <a:latin typeface="+mn-lt"/>
              <a:ea typeface="+mn-ea"/>
              <a:cs typeface="+mn-cs"/>
            </a:rPr>
            <a:t>今後は直近に借入した学校施設耐震化や一般廃棄物処分場整備などに係る償還が本格化し</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新たな負担増が見込まれる。また、今後数年間に複数の大型事業も計画しているため、計画的</a:t>
          </a:r>
          <a:r>
            <a:rPr kumimoji="1" lang="ja-JP" altLang="en-US" sz="1100">
              <a:solidFill>
                <a:schemeClr val="dk1"/>
              </a:solidFill>
              <a:effectLst/>
              <a:latin typeface="+mn-lt"/>
              <a:ea typeface="+mn-ea"/>
              <a:cs typeface="+mn-cs"/>
            </a:rPr>
            <a:t>な事業実施を進めるとともに、事務事業を見直し財政の健全化に努める必要がある。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類似団体平均と比較すると</a:t>
          </a:r>
          <a:r>
            <a:rPr kumimoji="1" lang="en-US" altLang="ja-JP" sz="1300">
              <a:latin typeface="ＭＳ Ｐゴシック"/>
            </a:rPr>
            <a:t>0.15</a:t>
          </a:r>
          <a:r>
            <a:rPr kumimoji="1" lang="ja-JP" altLang="en-US" sz="1300">
              <a:latin typeface="ＭＳ Ｐゴシック"/>
            </a:rPr>
            <a:t>ポイント低く、これまでに比べ差が広がったが、これは今年度から本市の類型が変更になった影響と推測される。住民税や固定資産税など市税総額はほぼ横ばい状態にあるが、地方消費税交付金の増額等により財政力指数は</a:t>
          </a:r>
          <a:r>
            <a:rPr kumimoji="1" lang="en-US" altLang="ja-JP" sz="1300">
              <a:latin typeface="ＭＳ Ｐゴシック"/>
            </a:rPr>
            <a:t>0.01</a:t>
          </a:r>
          <a:r>
            <a:rPr kumimoji="1" lang="ja-JP" altLang="en-US" sz="1300">
              <a:latin typeface="ＭＳ Ｐゴシック"/>
            </a:rPr>
            <a:t>ポイント（前年比）増加したものと考えられる。引き続き、投資的経費の歳出抑制を図るとともに、企業誘致の推進や税収等の徴収率向上を図るなどし、歳入の確保に努める。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3" name="直線コネクタ 62"/>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75142</xdr:rowOff>
    </xdr:to>
    <xdr:cxnSp macro="">
      <xdr:nvCxnSpPr>
        <xdr:cNvPr id="68" name="直線コネクタ 67"/>
        <xdr:cNvCxnSpPr/>
      </xdr:nvCxnSpPr>
      <xdr:spPr>
        <a:xfrm flipV="1">
          <a:off x="4114800" y="742738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62035</xdr:rowOff>
    </xdr:from>
    <xdr:ext cx="762000" cy="259045"/>
    <xdr:sp macro="" textlink="">
      <xdr:nvSpPr>
        <xdr:cNvPr id="69" name="財政力平均値テキスト"/>
        <xdr:cNvSpPr txBox="1"/>
      </xdr:nvSpPr>
      <xdr:spPr>
        <a:xfrm>
          <a:off x="5041900" y="6920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70" name="フローチャート : 判断 69"/>
        <xdr:cNvSpPr/>
      </xdr:nvSpPr>
      <xdr:spPr>
        <a:xfrm>
          <a:off x="49022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75142</xdr:rowOff>
    </xdr:from>
    <xdr:to>
      <xdr:col>6</xdr:col>
      <xdr:colOff>0</xdr:colOff>
      <xdr:row>43</xdr:row>
      <xdr:rowOff>75142</xdr:rowOff>
    </xdr:to>
    <xdr:cxnSp macro="">
      <xdr:nvCxnSpPr>
        <xdr:cNvPr id="71" name="直線コネクタ 70"/>
        <xdr:cNvCxnSpPr/>
      </xdr:nvCxnSpPr>
      <xdr:spPr>
        <a:xfrm>
          <a:off x="3225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75142</xdr:rowOff>
    </xdr:from>
    <xdr:to>
      <xdr:col>6</xdr:col>
      <xdr:colOff>50800</xdr:colOff>
      <xdr:row>43</xdr:row>
      <xdr:rowOff>5292</xdr:rowOff>
    </xdr:to>
    <xdr:sp macro="" textlink="">
      <xdr:nvSpPr>
        <xdr:cNvPr id="72" name="フローチャート : 判断 71"/>
        <xdr:cNvSpPr/>
      </xdr:nvSpPr>
      <xdr:spPr>
        <a:xfrm>
          <a:off x="4064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15469</xdr:rowOff>
    </xdr:from>
    <xdr:ext cx="736600" cy="259045"/>
    <xdr:sp macro="" textlink="">
      <xdr:nvSpPr>
        <xdr:cNvPr id="73" name="テキスト ボックス 72"/>
        <xdr:cNvSpPr txBox="1"/>
      </xdr:nvSpPr>
      <xdr:spPr>
        <a:xfrm>
          <a:off x="3733800" y="7044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75142</xdr:rowOff>
    </xdr:from>
    <xdr:to>
      <xdr:col>4</xdr:col>
      <xdr:colOff>482600</xdr:colOff>
      <xdr:row>43</xdr:row>
      <xdr:rowOff>75142</xdr:rowOff>
    </xdr:to>
    <xdr:cxnSp macro="">
      <xdr:nvCxnSpPr>
        <xdr:cNvPr id="74" name="直線コネクタ 73"/>
        <xdr:cNvCxnSpPr/>
      </xdr:nvCxnSpPr>
      <xdr:spPr>
        <a:xfrm>
          <a:off x="2336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75142</xdr:rowOff>
    </xdr:from>
    <xdr:to>
      <xdr:col>4</xdr:col>
      <xdr:colOff>533400</xdr:colOff>
      <xdr:row>43</xdr:row>
      <xdr:rowOff>5292</xdr:rowOff>
    </xdr:to>
    <xdr:sp macro="" textlink="">
      <xdr:nvSpPr>
        <xdr:cNvPr id="75" name="フローチャート : 判断 74"/>
        <xdr:cNvSpPr/>
      </xdr:nvSpPr>
      <xdr:spPr>
        <a:xfrm>
          <a:off x="3175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15469</xdr:rowOff>
    </xdr:from>
    <xdr:ext cx="762000" cy="259045"/>
    <xdr:sp macro="" textlink="">
      <xdr:nvSpPr>
        <xdr:cNvPr id="76" name="テキスト ボックス 75"/>
        <xdr:cNvSpPr txBox="1"/>
      </xdr:nvSpPr>
      <xdr:spPr>
        <a:xfrm>
          <a:off x="2844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75142</xdr:rowOff>
    </xdr:to>
    <xdr:cxnSp macro="">
      <xdr:nvCxnSpPr>
        <xdr:cNvPr id="77" name="直線コネクタ 76"/>
        <xdr:cNvCxnSpPr/>
      </xdr:nvCxnSpPr>
      <xdr:spPr>
        <a:xfrm>
          <a:off x="1447800" y="74072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7" name="円/楕円 86"/>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8"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24342</xdr:rowOff>
    </xdr:from>
    <xdr:to>
      <xdr:col>6</xdr:col>
      <xdr:colOff>50800</xdr:colOff>
      <xdr:row>43</xdr:row>
      <xdr:rowOff>125942</xdr:rowOff>
    </xdr:to>
    <xdr:sp macro="" textlink="">
      <xdr:nvSpPr>
        <xdr:cNvPr id="89" name="円/楕円 88"/>
        <xdr:cNvSpPr/>
      </xdr:nvSpPr>
      <xdr:spPr>
        <a:xfrm>
          <a:off x="4064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110719</xdr:rowOff>
    </xdr:from>
    <xdr:ext cx="736600" cy="259045"/>
    <xdr:sp macro="" textlink="">
      <xdr:nvSpPr>
        <xdr:cNvPr id="90" name="テキスト ボックス 89"/>
        <xdr:cNvSpPr txBox="1"/>
      </xdr:nvSpPr>
      <xdr:spPr>
        <a:xfrm>
          <a:off x="3733800" y="748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24342</xdr:rowOff>
    </xdr:from>
    <xdr:to>
      <xdr:col>4</xdr:col>
      <xdr:colOff>533400</xdr:colOff>
      <xdr:row>43</xdr:row>
      <xdr:rowOff>125942</xdr:rowOff>
    </xdr:to>
    <xdr:sp macro="" textlink="">
      <xdr:nvSpPr>
        <xdr:cNvPr id="91" name="円/楕円 90"/>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110719</xdr:rowOff>
    </xdr:from>
    <xdr:ext cx="762000" cy="259045"/>
    <xdr:sp macro="" textlink="">
      <xdr:nvSpPr>
        <xdr:cNvPr id="92" name="テキスト ボックス 91"/>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24342</xdr:rowOff>
    </xdr:from>
    <xdr:to>
      <xdr:col>3</xdr:col>
      <xdr:colOff>330200</xdr:colOff>
      <xdr:row>43</xdr:row>
      <xdr:rowOff>125942</xdr:rowOff>
    </xdr:to>
    <xdr:sp macro="" textlink="">
      <xdr:nvSpPr>
        <xdr:cNvPr id="93" name="円/楕円 92"/>
        <xdr:cNvSpPr/>
      </xdr:nvSpPr>
      <xdr:spPr>
        <a:xfrm>
          <a:off x="2286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110719</xdr:rowOff>
    </xdr:from>
    <xdr:ext cx="762000" cy="259045"/>
    <xdr:sp macro="" textlink="">
      <xdr:nvSpPr>
        <xdr:cNvPr id="94" name="テキスト ボックス 93"/>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5" name="円/楕円 94"/>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6" name="テキスト ボックス 95"/>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歳出は対前年</a:t>
          </a:r>
          <a:r>
            <a:rPr kumimoji="1" lang="en-US" altLang="ja-JP" sz="1200">
              <a:latin typeface="ＭＳ Ｐゴシック"/>
            </a:rPr>
            <a:t>1.8</a:t>
          </a:r>
          <a:r>
            <a:rPr kumimoji="1" lang="ja-JP" altLang="en-US" sz="1200">
              <a:latin typeface="ＭＳ Ｐゴシック"/>
            </a:rPr>
            <a:t>％増、歳入も同</a:t>
          </a:r>
          <a:r>
            <a:rPr kumimoji="1" lang="en-US" altLang="ja-JP" sz="1200">
              <a:latin typeface="ＭＳ Ｐゴシック"/>
            </a:rPr>
            <a:t>0.7</a:t>
          </a:r>
          <a:r>
            <a:rPr kumimoji="1" lang="ja-JP" altLang="en-US" sz="1200">
              <a:latin typeface="ＭＳ Ｐゴシック"/>
            </a:rPr>
            <a:t>％増であり、歳入の増以上に歳出が増えたため、比率が上昇した。歳出の内訳では人件費は</a:t>
          </a:r>
          <a:r>
            <a:rPr kumimoji="1" lang="en-US" altLang="ja-JP" sz="1200">
              <a:latin typeface="ＭＳ Ｐゴシック"/>
            </a:rPr>
            <a:t>1.2</a:t>
          </a:r>
          <a:r>
            <a:rPr kumimoji="1" lang="ja-JP" altLang="en-US" sz="1200">
              <a:latin typeface="ＭＳ Ｐゴシック"/>
            </a:rPr>
            <a:t>％減であるが、一方児童・障がい福祉や生活保護等に係る扶助費が</a:t>
          </a:r>
          <a:r>
            <a:rPr kumimoji="1" lang="en-US" altLang="ja-JP" sz="1200">
              <a:latin typeface="ＭＳ Ｐゴシック"/>
            </a:rPr>
            <a:t>0.6</a:t>
          </a:r>
          <a:r>
            <a:rPr kumimoji="1" lang="ja-JP" altLang="en-US" sz="1200">
              <a:latin typeface="ＭＳ Ｐゴシック"/>
            </a:rPr>
            <a:t>％増になっている。これは福祉行政に重点をおく本市としては必然的と考えられる。今後は、歳入面でも交付税の縮減により更に厳しい財政状況が予測されるため、企業誘致の推進や定住促進による税収確保・普通建設事業に係る市債の抑制・健康増進や介護予防など一層の取組強化による社会保障費の抑制・公共施設や公有財産の適切な管理運営を徹底し、より効率的な財政運営に努める。</a:t>
          </a:r>
          <a:endParaRPr kumimoji="1" lang="en-US" altLang="ja-JP" sz="12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66</xdr:row>
      <xdr:rowOff>135636</xdr:rowOff>
    </xdr:to>
    <xdr:cxnSp macro="">
      <xdr:nvCxnSpPr>
        <xdr:cNvPr id="124" name="直線コネクタ 123"/>
        <xdr:cNvCxnSpPr/>
      </xdr:nvCxnSpPr>
      <xdr:spPr>
        <a:xfrm flipV="1">
          <a:off x="4953000" y="10119360"/>
          <a:ext cx="0" cy="13319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107713</xdr:rowOff>
    </xdr:from>
    <xdr:ext cx="762000" cy="259045"/>
    <xdr:sp macro="" textlink="">
      <xdr:nvSpPr>
        <xdr:cNvPr id="125" name="財政構造の弾力性最小値テキスト"/>
        <xdr:cNvSpPr txBox="1"/>
      </xdr:nvSpPr>
      <xdr:spPr>
        <a:xfrm>
          <a:off x="5041900" y="1142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98.6</a:t>
          </a:r>
          <a:endParaRPr kumimoji="1" lang="ja-JP" altLang="en-US" sz="1000" b="1">
            <a:latin typeface="ＭＳ Ｐゴシック"/>
          </a:endParaRPr>
        </a:p>
      </xdr:txBody>
    </xdr:sp>
    <xdr:clientData/>
  </xdr:oneCellAnchor>
  <xdr:twoCellAnchor>
    <xdr:from>
      <xdr:col>7</xdr:col>
      <xdr:colOff>63500</xdr:colOff>
      <xdr:row>66</xdr:row>
      <xdr:rowOff>135636</xdr:rowOff>
    </xdr:from>
    <xdr:to>
      <xdr:col>7</xdr:col>
      <xdr:colOff>241300</xdr:colOff>
      <xdr:row>66</xdr:row>
      <xdr:rowOff>135636</xdr:rowOff>
    </xdr:to>
    <xdr:cxnSp macro="">
      <xdr:nvCxnSpPr>
        <xdr:cNvPr id="126" name="直線コネクタ 125"/>
        <xdr:cNvCxnSpPr/>
      </xdr:nvCxnSpPr>
      <xdr:spPr>
        <a:xfrm>
          <a:off x="4864100" y="1145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7"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28" name="直線コネクタ 127"/>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39370</xdr:rowOff>
    </xdr:from>
    <xdr:to>
      <xdr:col>7</xdr:col>
      <xdr:colOff>152400</xdr:colOff>
      <xdr:row>64</xdr:row>
      <xdr:rowOff>102108</xdr:rowOff>
    </xdr:to>
    <xdr:cxnSp macro="">
      <xdr:nvCxnSpPr>
        <xdr:cNvPr id="129" name="直線コネクタ 128"/>
        <xdr:cNvCxnSpPr/>
      </xdr:nvCxnSpPr>
      <xdr:spPr>
        <a:xfrm>
          <a:off x="4114800" y="11012170"/>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137939</xdr:rowOff>
    </xdr:from>
    <xdr:ext cx="762000" cy="259045"/>
    <xdr:sp macro="" textlink="">
      <xdr:nvSpPr>
        <xdr:cNvPr id="130" name="財政構造の弾力性平均値テキスト"/>
        <xdr:cNvSpPr txBox="1"/>
      </xdr:nvSpPr>
      <xdr:spPr>
        <a:xfrm>
          <a:off x="5041900" y="10767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121412</xdr:rowOff>
    </xdr:from>
    <xdr:to>
      <xdr:col>7</xdr:col>
      <xdr:colOff>203200</xdr:colOff>
      <xdr:row>64</xdr:row>
      <xdr:rowOff>51562</xdr:rowOff>
    </xdr:to>
    <xdr:sp macro="" textlink="">
      <xdr:nvSpPr>
        <xdr:cNvPr id="131" name="フローチャート : 判断 130"/>
        <xdr:cNvSpPr/>
      </xdr:nvSpPr>
      <xdr:spPr>
        <a:xfrm>
          <a:off x="4902200" y="1092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39370</xdr:rowOff>
    </xdr:from>
    <xdr:to>
      <xdr:col>6</xdr:col>
      <xdr:colOff>0</xdr:colOff>
      <xdr:row>64</xdr:row>
      <xdr:rowOff>63500</xdr:rowOff>
    </xdr:to>
    <xdr:cxnSp macro="">
      <xdr:nvCxnSpPr>
        <xdr:cNvPr id="132" name="直線コネクタ 131"/>
        <xdr:cNvCxnSpPr/>
      </xdr:nvCxnSpPr>
      <xdr:spPr>
        <a:xfrm flipV="1">
          <a:off x="3225800" y="110121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56134</xdr:rowOff>
    </xdr:from>
    <xdr:to>
      <xdr:col>6</xdr:col>
      <xdr:colOff>50800</xdr:colOff>
      <xdr:row>64</xdr:row>
      <xdr:rowOff>157734</xdr:rowOff>
    </xdr:to>
    <xdr:sp macro="" textlink="">
      <xdr:nvSpPr>
        <xdr:cNvPr id="133" name="フローチャート : 判断 132"/>
        <xdr:cNvSpPr/>
      </xdr:nvSpPr>
      <xdr:spPr>
        <a:xfrm>
          <a:off x="4064000" y="11028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142511</xdr:rowOff>
    </xdr:from>
    <xdr:ext cx="736600" cy="259045"/>
    <xdr:sp macro="" textlink="">
      <xdr:nvSpPr>
        <xdr:cNvPr id="134" name="テキスト ボックス 133"/>
        <xdr:cNvSpPr txBox="1"/>
      </xdr:nvSpPr>
      <xdr:spPr>
        <a:xfrm>
          <a:off x="3733800" y="11115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63500</xdr:rowOff>
    </xdr:from>
    <xdr:to>
      <xdr:col>4</xdr:col>
      <xdr:colOff>482600</xdr:colOff>
      <xdr:row>64</xdr:row>
      <xdr:rowOff>63500</xdr:rowOff>
    </xdr:to>
    <xdr:cxnSp macro="">
      <xdr:nvCxnSpPr>
        <xdr:cNvPr id="135" name="直線コネクタ 134"/>
        <xdr:cNvCxnSpPr/>
      </xdr:nvCxnSpPr>
      <xdr:spPr>
        <a:xfrm>
          <a:off x="2336800" y="1103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164846</xdr:rowOff>
    </xdr:from>
    <xdr:to>
      <xdr:col>4</xdr:col>
      <xdr:colOff>533400</xdr:colOff>
      <xdr:row>64</xdr:row>
      <xdr:rowOff>94996</xdr:rowOff>
    </xdr:to>
    <xdr:sp macro="" textlink="">
      <xdr:nvSpPr>
        <xdr:cNvPr id="136" name="フローチャート : 判断 135"/>
        <xdr:cNvSpPr/>
      </xdr:nvSpPr>
      <xdr:spPr>
        <a:xfrm>
          <a:off x="3175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105173</xdr:rowOff>
    </xdr:from>
    <xdr:ext cx="762000" cy="259045"/>
    <xdr:sp macro="" textlink="">
      <xdr:nvSpPr>
        <xdr:cNvPr id="137" name="テキスト ボックス 136"/>
        <xdr:cNvSpPr txBox="1"/>
      </xdr:nvSpPr>
      <xdr:spPr>
        <a:xfrm>
          <a:off x="2844800" y="1073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109474</xdr:rowOff>
    </xdr:from>
    <xdr:to>
      <xdr:col>3</xdr:col>
      <xdr:colOff>279400</xdr:colOff>
      <xdr:row>64</xdr:row>
      <xdr:rowOff>63500</xdr:rowOff>
    </xdr:to>
    <xdr:cxnSp macro="">
      <xdr:nvCxnSpPr>
        <xdr:cNvPr id="138" name="直線コネクタ 137"/>
        <xdr:cNvCxnSpPr/>
      </xdr:nvCxnSpPr>
      <xdr:spPr>
        <a:xfrm>
          <a:off x="1447800" y="1091082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22352</xdr:rowOff>
    </xdr:from>
    <xdr:to>
      <xdr:col>3</xdr:col>
      <xdr:colOff>330200</xdr:colOff>
      <xdr:row>64</xdr:row>
      <xdr:rowOff>123952</xdr:rowOff>
    </xdr:to>
    <xdr:sp macro="" textlink="">
      <xdr:nvSpPr>
        <xdr:cNvPr id="139" name="フローチャート : 判断 138"/>
        <xdr:cNvSpPr/>
      </xdr:nvSpPr>
      <xdr:spPr>
        <a:xfrm>
          <a:off x="2286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108729</xdr:rowOff>
    </xdr:from>
    <xdr:ext cx="762000" cy="259045"/>
    <xdr:sp macro="" textlink="">
      <xdr:nvSpPr>
        <xdr:cNvPr id="140" name="テキスト ボックス 139"/>
        <xdr:cNvSpPr txBox="1"/>
      </xdr:nvSpPr>
      <xdr:spPr>
        <a:xfrm>
          <a:off x="1955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164846</xdr:rowOff>
    </xdr:from>
    <xdr:to>
      <xdr:col>2</xdr:col>
      <xdr:colOff>127000</xdr:colOff>
      <xdr:row>64</xdr:row>
      <xdr:rowOff>94996</xdr:rowOff>
    </xdr:to>
    <xdr:sp macro="" textlink="">
      <xdr:nvSpPr>
        <xdr:cNvPr id="141" name="フローチャート : 判断 140"/>
        <xdr:cNvSpPr/>
      </xdr:nvSpPr>
      <xdr:spPr>
        <a:xfrm>
          <a:off x="1397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79773</xdr:rowOff>
    </xdr:from>
    <xdr:ext cx="762000" cy="259045"/>
    <xdr:sp macro="" textlink="">
      <xdr:nvSpPr>
        <xdr:cNvPr id="142" name="テキスト ボックス 141"/>
        <xdr:cNvSpPr txBox="1"/>
      </xdr:nvSpPr>
      <xdr:spPr>
        <a:xfrm>
          <a:off x="1066800" y="1105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51308</xdr:rowOff>
    </xdr:from>
    <xdr:to>
      <xdr:col>7</xdr:col>
      <xdr:colOff>203200</xdr:colOff>
      <xdr:row>64</xdr:row>
      <xdr:rowOff>152908</xdr:rowOff>
    </xdr:to>
    <xdr:sp macro="" textlink="">
      <xdr:nvSpPr>
        <xdr:cNvPr id="148" name="円/楕円 147"/>
        <xdr:cNvSpPr/>
      </xdr:nvSpPr>
      <xdr:spPr>
        <a:xfrm>
          <a:off x="49022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23385</xdr:rowOff>
    </xdr:from>
    <xdr:ext cx="762000" cy="259045"/>
    <xdr:sp macro="" textlink="">
      <xdr:nvSpPr>
        <xdr:cNvPr id="149" name="財政構造の弾力性該当値テキスト"/>
        <xdr:cNvSpPr txBox="1"/>
      </xdr:nvSpPr>
      <xdr:spPr>
        <a:xfrm>
          <a:off x="5041900" y="1099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160020</xdr:rowOff>
    </xdr:from>
    <xdr:to>
      <xdr:col>6</xdr:col>
      <xdr:colOff>50800</xdr:colOff>
      <xdr:row>64</xdr:row>
      <xdr:rowOff>90170</xdr:rowOff>
    </xdr:to>
    <xdr:sp macro="" textlink="">
      <xdr:nvSpPr>
        <xdr:cNvPr id="150" name="円/楕円 149"/>
        <xdr:cNvSpPr/>
      </xdr:nvSpPr>
      <xdr:spPr>
        <a:xfrm>
          <a:off x="4064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100347</xdr:rowOff>
    </xdr:from>
    <xdr:ext cx="736600" cy="259045"/>
    <xdr:sp macro="" textlink="">
      <xdr:nvSpPr>
        <xdr:cNvPr id="151" name="テキスト ボックス 150"/>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12700</xdr:rowOff>
    </xdr:from>
    <xdr:to>
      <xdr:col>4</xdr:col>
      <xdr:colOff>533400</xdr:colOff>
      <xdr:row>64</xdr:row>
      <xdr:rowOff>114300</xdr:rowOff>
    </xdr:to>
    <xdr:sp macro="" textlink="">
      <xdr:nvSpPr>
        <xdr:cNvPr id="152" name="円/楕円 151"/>
        <xdr:cNvSpPr/>
      </xdr:nvSpPr>
      <xdr:spPr>
        <a:xfrm>
          <a:off x="3175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99077</xdr:rowOff>
    </xdr:from>
    <xdr:ext cx="762000" cy="259045"/>
    <xdr:sp macro="" textlink="">
      <xdr:nvSpPr>
        <xdr:cNvPr id="153" name="テキスト ボックス 152"/>
        <xdr:cNvSpPr txBox="1"/>
      </xdr:nvSpPr>
      <xdr:spPr>
        <a:xfrm>
          <a:off x="2844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12700</xdr:rowOff>
    </xdr:from>
    <xdr:to>
      <xdr:col>3</xdr:col>
      <xdr:colOff>330200</xdr:colOff>
      <xdr:row>64</xdr:row>
      <xdr:rowOff>114300</xdr:rowOff>
    </xdr:to>
    <xdr:sp macro="" textlink="">
      <xdr:nvSpPr>
        <xdr:cNvPr id="154" name="円/楕円 153"/>
        <xdr:cNvSpPr/>
      </xdr:nvSpPr>
      <xdr:spPr>
        <a:xfrm>
          <a:off x="2286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124477</xdr:rowOff>
    </xdr:from>
    <xdr:ext cx="762000" cy="259045"/>
    <xdr:sp macro="" textlink="">
      <xdr:nvSpPr>
        <xdr:cNvPr id="155" name="テキスト ボックス 154"/>
        <xdr:cNvSpPr txBox="1"/>
      </xdr:nvSpPr>
      <xdr:spPr>
        <a:xfrm>
          <a:off x="1955800" y="1075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58674</xdr:rowOff>
    </xdr:from>
    <xdr:to>
      <xdr:col>2</xdr:col>
      <xdr:colOff>127000</xdr:colOff>
      <xdr:row>63</xdr:row>
      <xdr:rowOff>160274</xdr:rowOff>
    </xdr:to>
    <xdr:sp macro="" textlink="">
      <xdr:nvSpPr>
        <xdr:cNvPr id="156" name="円/楕円 155"/>
        <xdr:cNvSpPr/>
      </xdr:nvSpPr>
      <xdr:spPr>
        <a:xfrm>
          <a:off x="1397000" y="1086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170451</xdr:rowOff>
    </xdr:from>
    <xdr:ext cx="762000" cy="259045"/>
    <xdr:sp macro="" textlink="">
      <xdr:nvSpPr>
        <xdr:cNvPr id="157" name="テキスト ボックス 156"/>
        <xdr:cNvSpPr txBox="1"/>
      </xdr:nvSpPr>
      <xdr:spPr>
        <a:xfrm>
          <a:off x="1066800" y="106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[117,920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124,757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ほぼ類似団体平均値だが過去５年で最も高い値である。人件費は減だが、物件費と維持補修費の増が要因となっている。これは、物件費では小学校の教科書改訂やＯＡ機器リース更新、プレミアム商品券事業など臨時的経費がかかったこと、また維持補修費では道路や橋梁、斎場にかかる維持補修費が増加したためである。今後も公共施設全般にわたり耐用年数の経過による維持補修費の増が見込まれるが、長寿命化計画や総合管理計画等に基づき適切な維持管理に努め、費用の平準化とコスト削減を図っていく。</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119287</xdr:rowOff>
    </xdr:from>
    <xdr:to>
      <xdr:col>7</xdr:col>
      <xdr:colOff>152400</xdr:colOff>
      <xdr:row>89</xdr:row>
      <xdr:rowOff>55166</xdr:rowOff>
    </xdr:to>
    <xdr:cxnSp macro="">
      <xdr:nvCxnSpPr>
        <xdr:cNvPr id="189" name="直線コネクタ 188"/>
        <xdr:cNvCxnSpPr/>
      </xdr:nvCxnSpPr>
      <xdr:spPr>
        <a:xfrm flipV="1">
          <a:off x="4953000" y="13835287"/>
          <a:ext cx="0" cy="1478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27243</xdr:rowOff>
    </xdr:from>
    <xdr:ext cx="762000" cy="259045"/>
    <xdr:sp macro="" textlink="">
      <xdr:nvSpPr>
        <xdr:cNvPr id="190" name="人件費・物件費等の状況最小値テキスト"/>
        <xdr:cNvSpPr txBox="1"/>
      </xdr:nvSpPr>
      <xdr:spPr>
        <a:xfrm>
          <a:off x="5041900" y="15286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171,148</a:t>
          </a:r>
          <a:endParaRPr kumimoji="1" lang="ja-JP" altLang="en-US" sz="1000" b="1">
            <a:latin typeface="ＭＳ Ｐゴシック"/>
          </a:endParaRPr>
        </a:p>
      </xdr:txBody>
    </xdr:sp>
    <xdr:clientData/>
  </xdr:oneCellAnchor>
  <xdr:twoCellAnchor>
    <xdr:from>
      <xdr:col>7</xdr:col>
      <xdr:colOff>63500</xdr:colOff>
      <xdr:row>89</xdr:row>
      <xdr:rowOff>55166</xdr:rowOff>
    </xdr:from>
    <xdr:to>
      <xdr:col>7</xdr:col>
      <xdr:colOff>241300</xdr:colOff>
      <xdr:row>89</xdr:row>
      <xdr:rowOff>55166</xdr:rowOff>
    </xdr:to>
    <xdr:cxnSp macro="">
      <xdr:nvCxnSpPr>
        <xdr:cNvPr id="191" name="直線コネクタ 190"/>
        <xdr:cNvCxnSpPr/>
      </xdr:nvCxnSpPr>
      <xdr:spPr>
        <a:xfrm>
          <a:off x="4864100" y="1531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34214</xdr:rowOff>
    </xdr:from>
    <xdr:ext cx="762000" cy="259045"/>
    <xdr:sp macro="" textlink="">
      <xdr:nvSpPr>
        <xdr:cNvPr id="192" name="人件費・物件費等の状況最大値テキスト"/>
        <xdr:cNvSpPr txBox="1"/>
      </xdr:nvSpPr>
      <xdr:spPr>
        <a:xfrm>
          <a:off x="5041900" y="13578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85,342</a:t>
          </a:r>
          <a:endParaRPr kumimoji="1" lang="ja-JP" altLang="en-US" sz="1000" b="1">
            <a:latin typeface="ＭＳ Ｐゴシック"/>
          </a:endParaRPr>
        </a:p>
      </xdr:txBody>
    </xdr:sp>
    <xdr:clientData/>
  </xdr:oneCellAnchor>
  <xdr:twoCellAnchor>
    <xdr:from>
      <xdr:col>7</xdr:col>
      <xdr:colOff>63500</xdr:colOff>
      <xdr:row>80</xdr:row>
      <xdr:rowOff>119287</xdr:rowOff>
    </xdr:from>
    <xdr:to>
      <xdr:col>7</xdr:col>
      <xdr:colOff>241300</xdr:colOff>
      <xdr:row>80</xdr:row>
      <xdr:rowOff>119287</xdr:rowOff>
    </xdr:to>
    <xdr:cxnSp macro="">
      <xdr:nvCxnSpPr>
        <xdr:cNvPr id="193" name="直線コネクタ 192"/>
        <xdr:cNvCxnSpPr/>
      </xdr:nvCxnSpPr>
      <xdr:spPr>
        <a:xfrm>
          <a:off x="4864100" y="1383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75989</xdr:rowOff>
    </xdr:from>
    <xdr:to>
      <xdr:col>7</xdr:col>
      <xdr:colOff>152400</xdr:colOff>
      <xdr:row>83</xdr:row>
      <xdr:rowOff>166443</xdr:rowOff>
    </xdr:to>
    <xdr:cxnSp macro="">
      <xdr:nvCxnSpPr>
        <xdr:cNvPr id="194" name="直線コネクタ 193"/>
        <xdr:cNvCxnSpPr/>
      </xdr:nvCxnSpPr>
      <xdr:spPr>
        <a:xfrm>
          <a:off x="4114800" y="14306339"/>
          <a:ext cx="838200" cy="90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98096</xdr:rowOff>
    </xdr:from>
    <xdr:ext cx="762000" cy="259045"/>
    <xdr:sp macro="" textlink="">
      <xdr:nvSpPr>
        <xdr:cNvPr id="195" name="人件費・物件費等の状況平均値テキスト"/>
        <xdr:cNvSpPr txBox="1"/>
      </xdr:nvSpPr>
      <xdr:spPr>
        <a:xfrm>
          <a:off x="5041900" y="143284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118,522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126019</xdr:rowOff>
    </xdr:from>
    <xdr:to>
      <xdr:col>7</xdr:col>
      <xdr:colOff>203200</xdr:colOff>
      <xdr:row>84</xdr:row>
      <xdr:rowOff>56169</xdr:rowOff>
    </xdr:to>
    <xdr:sp macro="" textlink="">
      <xdr:nvSpPr>
        <xdr:cNvPr id="196" name="フローチャート : 判断 195"/>
        <xdr:cNvSpPr/>
      </xdr:nvSpPr>
      <xdr:spPr>
        <a:xfrm>
          <a:off x="4902200" y="14356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75989</xdr:rowOff>
    </xdr:from>
    <xdr:to>
      <xdr:col>6</xdr:col>
      <xdr:colOff>0</xdr:colOff>
      <xdr:row>83</xdr:row>
      <xdr:rowOff>123698</xdr:rowOff>
    </xdr:to>
    <xdr:cxnSp macro="">
      <xdr:nvCxnSpPr>
        <xdr:cNvPr id="197" name="直線コネクタ 196"/>
        <xdr:cNvCxnSpPr/>
      </xdr:nvCxnSpPr>
      <xdr:spPr>
        <a:xfrm flipV="1">
          <a:off x="3225800" y="14306339"/>
          <a:ext cx="889000" cy="47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2656</xdr:rowOff>
    </xdr:from>
    <xdr:to>
      <xdr:col>6</xdr:col>
      <xdr:colOff>50800</xdr:colOff>
      <xdr:row>84</xdr:row>
      <xdr:rowOff>104256</xdr:rowOff>
    </xdr:to>
    <xdr:sp macro="" textlink="">
      <xdr:nvSpPr>
        <xdr:cNvPr id="198" name="フローチャート : 判断 197"/>
        <xdr:cNvSpPr/>
      </xdr:nvSpPr>
      <xdr:spPr>
        <a:xfrm>
          <a:off x="4064000" y="1440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89033</xdr:rowOff>
    </xdr:from>
    <xdr:ext cx="736600" cy="259045"/>
    <xdr:sp macro="" textlink="">
      <xdr:nvSpPr>
        <xdr:cNvPr id="199" name="テキスト ボックス 198"/>
        <xdr:cNvSpPr txBox="1"/>
      </xdr:nvSpPr>
      <xdr:spPr>
        <a:xfrm>
          <a:off x="3733800" y="1449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80023</xdr:rowOff>
    </xdr:from>
    <xdr:to>
      <xdr:col>4</xdr:col>
      <xdr:colOff>482600</xdr:colOff>
      <xdr:row>83</xdr:row>
      <xdr:rowOff>123698</xdr:rowOff>
    </xdr:to>
    <xdr:cxnSp macro="">
      <xdr:nvCxnSpPr>
        <xdr:cNvPr id="200" name="直線コネクタ 199"/>
        <xdr:cNvCxnSpPr/>
      </xdr:nvCxnSpPr>
      <xdr:spPr>
        <a:xfrm>
          <a:off x="2336800" y="14310373"/>
          <a:ext cx="889000" cy="43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157128</xdr:rowOff>
    </xdr:from>
    <xdr:to>
      <xdr:col>4</xdr:col>
      <xdr:colOff>533400</xdr:colOff>
      <xdr:row>84</xdr:row>
      <xdr:rowOff>87278</xdr:rowOff>
    </xdr:to>
    <xdr:sp macro="" textlink="">
      <xdr:nvSpPr>
        <xdr:cNvPr id="201" name="フローチャート : 判断 200"/>
        <xdr:cNvSpPr/>
      </xdr:nvSpPr>
      <xdr:spPr>
        <a:xfrm>
          <a:off x="3175000" y="1438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72055</xdr:rowOff>
    </xdr:from>
    <xdr:ext cx="762000" cy="259045"/>
    <xdr:sp macro="" textlink="">
      <xdr:nvSpPr>
        <xdr:cNvPr id="202" name="テキスト ボックス 201"/>
        <xdr:cNvSpPr txBox="1"/>
      </xdr:nvSpPr>
      <xdr:spPr>
        <a:xfrm>
          <a:off x="2844800" y="14473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68492</xdr:rowOff>
    </xdr:from>
    <xdr:to>
      <xdr:col>3</xdr:col>
      <xdr:colOff>279400</xdr:colOff>
      <xdr:row>83</xdr:row>
      <xdr:rowOff>80023</xdr:rowOff>
    </xdr:to>
    <xdr:cxnSp macro="">
      <xdr:nvCxnSpPr>
        <xdr:cNvPr id="203" name="直線コネクタ 202"/>
        <xdr:cNvCxnSpPr/>
      </xdr:nvCxnSpPr>
      <xdr:spPr>
        <a:xfrm>
          <a:off x="1447800" y="14298842"/>
          <a:ext cx="889000" cy="1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131138</xdr:rowOff>
    </xdr:from>
    <xdr:to>
      <xdr:col>3</xdr:col>
      <xdr:colOff>330200</xdr:colOff>
      <xdr:row>84</xdr:row>
      <xdr:rowOff>61288</xdr:rowOff>
    </xdr:to>
    <xdr:sp macro="" textlink="">
      <xdr:nvSpPr>
        <xdr:cNvPr id="204" name="フローチャート : 判断 203"/>
        <xdr:cNvSpPr/>
      </xdr:nvSpPr>
      <xdr:spPr>
        <a:xfrm>
          <a:off x="2286000" y="1436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46065</xdr:rowOff>
    </xdr:from>
    <xdr:ext cx="762000" cy="259045"/>
    <xdr:sp macro="" textlink="">
      <xdr:nvSpPr>
        <xdr:cNvPr id="205" name="テキスト ボックス 204"/>
        <xdr:cNvSpPr txBox="1"/>
      </xdr:nvSpPr>
      <xdr:spPr>
        <a:xfrm>
          <a:off x="1955800" y="14447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152183</xdr:rowOff>
    </xdr:from>
    <xdr:to>
      <xdr:col>2</xdr:col>
      <xdr:colOff>127000</xdr:colOff>
      <xdr:row>84</xdr:row>
      <xdr:rowOff>82333</xdr:rowOff>
    </xdr:to>
    <xdr:sp macro="" textlink="">
      <xdr:nvSpPr>
        <xdr:cNvPr id="206" name="フローチャート : 判断 205"/>
        <xdr:cNvSpPr/>
      </xdr:nvSpPr>
      <xdr:spPr>
        <a:xfrm>
          <a:off x="1397000" y="1438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67110</xdr:rowOff>
    </xdr:from>
    <xdr:ext cx="762000" cy="259045"/>
    <xdr:sp macro="" textlink="">
      <xdr:nvSpPr>
        <xdr:cNvPr id="207" name="テキスト ボックス 206"/>
        <xdr:cNvSpPr txBox="1"/>
      </xdr:nvSpPr>
      <xdr:spPr>
        <a:xfrm>
          <a:off x="1066800" y="1446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83</xdr:row>
      <xdr:rowOff>115643</xdr:rowOff>
    </xdr:from>
    <xdr:to>
      <xdr:col>7</xdr:col>
      <xdr:colOff>203200</xdr:colOff>
      <xdr:row>84</xdr:row>
      <xdr:rowOff>45793</xdr:rowOff>
    </xdr:to>
    <xdr:sp macro="" textlink="">
      <xdr:nvSpPr>
        <xdr:cNvPr id="213" name="円/楕円 212"/>
        <xdr:cNvSpPr/>
      </xdr:nvSpPr>
      <xdr:spPr>
        <a:xfrm>
          <a:off x="4902200" y="14345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132170</xdr:rowOff>
    </xdr:from>
    <xdr:ext cx="762000" cy="259045"/>
    <xdr:sp macro="" textlink="">
      <xdr:nvSpPr>
        <xdr:cNvPr id="214" name="人件費・物件費等の状況該当値テキスト"/>
        <xdr:cNvSpPr txBox="1"/>
      </xdr:nvSpPr>
      <xdr:spPr>
        <a:xfrm>
          <a:off x="5041900" y="14191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117,920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25189</xdr:rowOff>
    </xdr:from>
    <xdr:to>
      <xdr:col>6</xdr:col>
      <xdr:colOff>50800</xdr:colOff>
      <xdr:row>83</xdr:row>
      <xdr:rowOff>126789</xdr:rowOff>
    </xdr:to>
    <xdr:sp macro="" textlink="">
      <xdr:nvSpPr>
        <xdr:cNvPr id="215" name="円/楕円 214"/>
        <xdr:cNvSpPr/>
      </xdr:nvSpPr>
      <xdr:spPr>
        <a:xfrm>
          <a:off x="4064000" y="1425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136966</xdr:rowOff>
    </xdr:from>
    <xdr:ext cx="736600" cy="259045"/>
    <xdr:sp macro="" textlink="">
      <xdr:nvSpPr>
        <xdr:cNvPr id="216" name="テキスト ボックス 215"/>
        <xdr:cNvSpPr txBox="1"/>
      </xdr:nvSpPr>
      <xdr:spPr>
        <a:xfrm>
          <a:off x="3733800" y="14024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112,672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72898</xdr:rowOff>
    </xdr:from>
    <xdr:to>
      <xdr:col>4</xdr:col>
      <xdr:colOff>533400</xdr:colOff>
      <xdr:row>84</xdr:row>
      <xdr:rowOff>3048</xdr:rowOff>
    </xdr:to>
    <xdr:sp macro="" textlink="">
      <xdr:nvSpPr>
        <xdr:cNvPr id="217" name="円/楕円 216"/>
        <xdr:cNvSpPr/>
      </xdr:nvSpPr>
      <xdr:spPr>
        <a:xfrm>
          <a:off x="3175000" y="1430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13225</xdr:rowOff>
    </xdr:from>
    <xdr:ext cx="762000" cy="259045"/>
    <xdr:sp macro="" textlink="">
      <xdr:nvSpPr>
        <xdr:cNvPr id="218" name="テキスト ボックス 217"/>
        <xdr:cNvSpPr txBox="1"/>
      </xdr:nvSpPr>
      <xdr:spPr>
        <a:xfrm>
          <a:off x="2844800" y="1407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115,440</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29223</xdr:rowOff>
    </xdr:from>
    <xdr:to>
      <xdr:col>3</xdr:col>
      <xdr:colOff>330200</xdr:colOff>
      <xdr:row>83</xdr:row>
      <xdr:rowOff>130823</xdr:rowOff>
    </xdr:to>
    <xdr:sp macro="" textlink="">
      <xdr:nvSpPr>
        <xdr:cNvPr id="219" name="円/楕円 218"/>
        <xdr:cNvSpPr/>
      </xdr:nvSpPr>
      <xdr:spPr>
        <a:xfrm>
          <a:off x="2286000" y="14259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141000</xdr:rowOff>
    </xdr:from>
    <xdr:ext cx="762000" cy="259045"/>
    <xdr:sp macro="" textlink="">
      <xdr:nvSpPr>
        <xdr:cNvPr id="220" name="テキスト ボックス 219"/>
        <xdr:cNvSpPr txBox="1"/>
      </xdr:nvSpPr>
      <xdr:spPr>
        <a:xfrm>
          <a:off x="1955800" y="1402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112,906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17692</xdr:rowOff>
    </xdr:from>
    <xdr:to>
      <xdr:col>2</xdr:col>
      <xdr:colOff>127000</xdr:colOff>
      <xdr:row>83</xdr:row>
      <xdr:rowOff>119292</xdr:rowOff>
    </xdr:to>
    <xdr:sp macro="" textlink="">
      <xdr:nvSpPr>
        <xdr:cNvPr id="221" name="円/楕円 220"/>
        <xdr:cNvSpPr/>
      </xdr:nvSpPr>
      <xdr:spPr>
        <a:xfrm>
          <a:off x="1397000" y="1424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129469</xdr:rowOff>
    </xdr:from>
    <xdr:ext cx="762000" cy="259045"/>
    <xdr:sp macro="" textlink="">
      <xdr:nvSpPr>
        <xdr:cNvPr id="222" name="テキスト ボックス 221"/>
        <xdr:cNvSpPr txBox="1"/>
      </xdr:nvSpPr>
      <xdr:spPr>
        <a:xfrm>
          <a:off x="1066800" y="1401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類似団体平均とほぼ同水準で推移している。今後も国の公務員制度改革の動向を注視しながら、人事考課制度を活用し行政サービスの質を維持しつつ、適正化に努める。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96157</xdr:rowOff>
    </xdr:from>
    <xdr:to>
      <xdr:col>24</xdr:col>
      <xdr:colOff>558800</xdr:colOff>
      <xdr:row>86</xdr:row>
      <xdr:rowOff>159052</xdr:rowOff>
    </xdr:to>
    <xdr:cxnSp macro="">
      <xdr:nvCxnSpPr>
        <xdr:cNvPr id="253" name="直線コネクタ 252"/>
        <xdr:cNvCxnSpPr/>
      </xdr:nvCxnSpPr>
      <xdr:spPr>
        <a:xfrm flipV="1">
          <a:off x="17018000" y="13812157"/>
          <a:ext cx="0" cy="10915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131129</xdr:rowOff>
    </xdr:from>
    <xdr:ext cx="762000" cy="259045"/>
    <xdr:sp macro="" textlink="">
      <xdr:nvSpPr>
        <xdr:cNvPr id="254" name="給与水準   （国との比較）最小値テキスト"/>
        <xdr:cNvSpPr txBox="1"/>
      </xdr:nvSpPr>
      <xdr:spPr>
        <a:xfrm>
          <a:off x="17106900" y="14875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86</xdr:row>
      <xdr:rowOff>159052</xdr:rowOff>
    </xdr:from>
    <xdr:to>
      <xdr:col>24</xdr:col>
      <xdr:colOff>647700</xdr:colOff>
      <xdr:row>86</xdr:row>
      <xdr:rowOff>159052</xdr:rowOff>
    </xdr:to>
    <xdr:cxnSp macro="">
      <xdr:nvCxnSpPr>
        <xdr:cNvPr id="255" name="直線コネクタ 254"/>
        <xdr:cNvCxnSpPr/>
      </xdr:nvCxnSpPr>
      <xdr:spPr>
        <a:xfrm>
          <a:off x="16929100" y="1490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11084</xdr:rowOff>
    </xdr:from>
    <xdr:ext cx="762000" cy="259045"/>
    <xdr:sp macro="" textlink="">
      <xdr:nvSpPr>
        <xdr:cNvPr id="256" name="給与水準   （国との比較）最大値テキスト"/>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93.6</a:t>
          </a:r>
          <a:endParaRPr kumimoji="1" lang="ja-JP" altLang="en-US" sz="1000" b="1">
            <a:latin typeface="ＭＳ Ｐゴシック"/>
          </a:endParaRPr>
        </a:p>
      </xdr:txBody>
    </xdr:sp>
    <xdr:clientData/>
  </xdr:oneCellAnchor>
  <xdr:twoCellAnchor>
    <xdr:from>
      <xdr:col>24</xdr:col>
      <xdr:colOff>469900</xdr:colOff>
      <xdr:row>80</xdr:row>
      <xdr:rowOff>96157</xdr:rowOff>
    </xdr:from>
    <xdr:to>
      <xdr:col>24</xdr:col>
      <xdr:colOff>647700</xdr:colOff>
      <xdr:row>80</xdr:row>
      <xdr:rowOff>96157</xdr:rowOff>
    </xdr:to>
    <xdr:cxnSp macro="">
      <xdr:nvCxnSpPr>
        <xdr:cNvPr id="257" name="直線コネクタ 256"/>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30843</xdr:rowOff>
    </xdr:from>
    <xdr:to>
      <xdr:col>24</xdr:col>
      <xdr:colOff>558800</xdr:colOff>
      <xdr:row>84</xdr:row>
      <xdr:rowOff>30843</xdr:rowOff>
    </xdr:to>
    <xdr:cxnSp macro="">
      <xdr:nvCxnSpPr>
        <xdr:cNvPr id="258" name="直線コネクタ 257"/>
        <xdr:cNvCxnSpPr/>
      </xdr:nvCxnSpPr>
      <xdr:spPr>
        <a:xfrm>
          <a:off x="16179800" y="144326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99077</xdr:rowOff>
    </xdr:from>
    <xdr:ext cx="762000" cy="259045"/>
    <xdr:sp macro="" textlink="">
      <xdr:nvSpPr>
        <xdr:cNvPr id="259" name="給与水準   （国との比較）平均値テキスト"/>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60" name="フローチャート : 判断 259"/>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19352</xdr:rowOff>
    </xdr:from>
    <xdr:to>
      <xdr:col>23</xdr:col>
      <xdr:colOff>406400</xdr:colOff>
      <xdr:row>84</xdr:row>
      <xdr:rowOff>30843</xdr:rowOff>
    </xdr:to>
    <xdr:cxnSp macro="">
      <xdr:nvCxnSpPr>
        <xdr:cNvPr id="261" name="直線コネクタ 260"/>
        <xdr:cNvCxnSpPr/>
      </xdr:nvCxnSpPr>
      <xdr:spPr>
        <a:xfrm>
          <a:off x="15290800" y="144211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48079</xdr:rowOff>
    </xdr:from>
    <xdr:to>
      <xdr:col>23</xdr:col>
      <xdr:colOff>457200</xdr:colOff>
      <xdr:row>83</xdr:row>
      <xdr:rowOff>149679</xdr:rowOff>
    </xdr:to>
    <xdr:sp macro="" textlink="">
      <xdr:nvSpPr>
        <xdr:cNvPr id="262" name="フローチャート : 判断 261"/>
        <xdr:cNvSpPr/>
      </xdr:nvSpPr>
      <xdr:spPr>
        <a:xfrm>
          <a:off x="16129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159856</xdr:rowOff>
    </xdr:from>
    <xdr:ext cx="736600" cy="259045"/>
    <xdr:sp macro="" textlink="">
      <xdr:nvSpPr>
        <xdr:cNvPr id="263" name="テキスト ボックス 262"/>
        <xdr:cNvSpPr txBox="1"/>
      </xdr:nvSpPr>
      <xdr:spPr>
        <a:xfrm>
          <a:off x="15798800" y="14047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19352</xdr:rowOff>
    </xdr:from>
    <xdr:to>
      <xdr:col>22</xdr:col>
      <xdr:colOff>203200</xdr:colOff>
      <xdr:row>88</xdr:row>
      <xdr:rowOff>160866</xdr:rowOff>
    </xdr:to>
    <xdr:cxnSp macro="">
      <xdr:nvCxnSpPr>
        <xdr:cNvPr id="264" name="直線コネクタ 263"/>
        <xdr:cNvCxnSpPr/>
      </xdr:nvCxnSpPr>
      <xdr:spPr>
        <a:xfrm flipV="1">
          <a:off x="14401800" y="14421152"/>
          <a:ext cx="889000" cy="82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48079</xdr:rowOff>
    </xdr:from>
    <xdr:to>
      <xdr:col>22</xdr:col>
      <xdr:colOff>254000</xdr:colOff>
      <xdr:row>83</xdr:row>
      <xdr:rowOff>149679</xdr:rowOff>
    </xdr:to>
    <xdr:sp macro="" textlink="">
      <xdr:nvSpPr>
        <xdr:cNvPr id="265" name="フローチャート : 判断 264"/>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159856</xdr:rowOff>
    </xdr:from>
    <xdr:ext cx="762000" cy="259045"/>
    <xdr:sp macro="" textlink="">
      <xdr:nvSpPr>
        <xdr:cNvPr id="266" name="テキスト ボックス 265"/>
        <xdr:cNvSpPr txBox="1"/>
      </xdr:nvSpPr>
      <xdr:spPr>
        <a:xfrm>
          <a:off x="14909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160866</xdr:rowOff>
    </xdr:from>
    <xdr:to>
      <xdr:col>21</xdr:col>
      <xdr:colOff>0</xdr:colOff>
      <xdr:row>89</xdr:row>
      <xdr:rowOff>35379</xdr:rowOff>
    </xdr:to>
    <xdr:cxnSp macro="">
      <xdr:nvCxnSpPr>
        <xdr:cNvPr id="267" name="直線コネクタ 266"/>
        <xdr:cNvCxnSpPr/>
      </xdr:nvCxnSpPr>
      <xdr:spPr>
        <a:xfrm flipV="1">
          <a:off x="13512800" y="15248466"/>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98577</xdr:rowOff>
    </xdr:from>
    <xdr:to>
      <xdr:col>21</xdr:col>
      <xdr:colOff>50800</xdr:colOff>
      <xdr:row>89</xdr:row>
      <xdr:rowOff>28727</xdr:rowOff>
    </xdr:to>
    <xdr:sp macro="" textlink="">
      <xdr:nvSpPr>
        <xdr:cNvPr id="268" name="フローチャート : 判断 267"/>
        <xdr:cNvSpPr/>
      </xdr:nvSpPr>
      <xdr:spPr>
        <a:xfrm>
          <a:off x="14351000" y="1518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38904</xdr:rowOff>
    </xdr:from>
    <xdr:ext cx="762000" cy="259045"/>
    <xdr:sp macro="" textlink="">
      <xdr:nvSpPr>
        <xdr:cNvPr id="269" name="テキスト ボックス 268"/>
        <xdr:cNvSpPr txBox="1"/>
      </xdr:nvSpPr>
      <xdr:spPr>
        <a:xfrm>
          <a:off x="14020800" y="14955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98577</xdr:rowOff>
    </xdr:from>
    <xdr:to>
      <xdr:col>19</xdr:col>
      <xdr:colOff>533400</xdr:colOff>
      <xdr:row>89</xdr:row>
      <xdr:rowOff>28727</xdr:rowOff>
    </xdr:to>
    <xdr:sp macro="" textlink="">
      <xdr:nvSpPr>
        <xdr:cNvPr id="270" name="フローチャート : 判断 269"/>
        <xdr:cNvSpPr/>
      </xdr:nvSpPr>
      <xdr:spPr>
        <a:xfrm>
          <a:off x="13462000" y="1518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38904</xdr:rowOff>
    </xdr:from>
    <xdr:ext cx="762000" cy="259045"/>
    <xdr:sp macro="" textlink="">
      <xdr:nvSpPr>
        <xdr:cNvPr id="271" name="テキスト ボックス 270"/>
        <xdr:cNvSpPr txBox="1"/>
      </xdr:nvSpPr>
      <xdr:spPr>
        <a:xfrm>
          <a:off x="13131800" y="14955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151493</xdr:rowOff>
    </xdr:from>
    <xdr:to>
      <xdr:col>24</xdr:col>
      <xdr:colOff>609600</xdr:colOff>
      <xdr:row>84</xdr:row>
      <xdr:rowOff>81643</xdr:rowOff>
    </xdr:to>
    <xdr:sp macro="" textlink="">
      <xdr:nvSpPr>
        <xdr:cNvPr id="277" name="円/楕円 276"/>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123570</xdr:rowOff>
    </xdr:from>
    <xdr:ext cx="762000" cy="259045"/>
    <xdr:sp macro="" textlink="">
      <xdr:nvSpPr>
        <xdr:cNvPr id="278" name="給与水準   （国との比較）該当値テキスト"/>
        <xdr:cNvSpPr txBox="1"/>
      </xdr:nvSpPr>
      <xdr:spPr>
        <a:xfrm>
          <a:off x="17106900" y="1435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151493</xdr:rowOff>
    </xdr:from>
    <xdr:to>
      <xdr:col>23</xdr:col>
      <xdr:colOff>457200</xdr:colOff>
      <xdr:row>84</xdr:row>
      <xdr:rowOff>81643</xdr:rowOff>
    </xdr:to>
    <xdr:sp macro="" textlink="">
      <xdr:nvSpPr>
        <xdr:cNvPr id="279" name="円/楕円 278"/>
        <xdr:cNvSpPr/>
      </xdr:nvSpPr>
      <xdr:spPr>
        <a:xfrm>
          <a:off x="161290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66420</xdr:rowOff>
    </xdr:from>
    <xdr:ext cx="736600" cy="259045"/>
    <xdr:sp macro="" textlink="">
      <xdr:nvSpPr>
        <xdr:cNvPr id="280" name="テキスト ボックス 279"/>
        <xdr:cNvSpPr txBox="1"/>
      </xdr:nvSpPr>
      <xdr:spPr>
        <a:xfrm>
          <a:off x="15798800" y="14468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140002</xdr:rowOff>
    </xdr:from>
    <xdr:to>
      <xdr:col>22</xdr:col>
      <xdr:colOff>254000</xdr:colOff>
      <xdr:row>84</xdr:row>
      <xdr:rowOff>70152</xdr:rowOff>
    </xdr:to>
    <xdr:sp macro="" textlink="">
      <xdr:nvSpPr>
        <xdr:cNvPr id="281" name="円/楕円 280"/>
        <xdr:cNvSpPr/>
      </xdr:nvSpPr>
      <xdr:spPr>
        <a:xfrm>
          <a:off x="152400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54929</xdr:rowOff>
    </xdr:from>
    <xdr:ext cx="762000" cy="259045"/>
    <xdr:sp macro="" textlink="">
      <xdr:nvSpPr>
        <xdr:cNvPr id="282" name="テキスト ボックス 281"/>
        <xdr:cNvSpPr txBox="1"/>
      </xdr:nvSpPr>
      <xdr:spPr>
        <a:xfrm>
          <a:off x="14909800" y="144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3" name="円/楕円 282"/>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84" name="テキスト ボックス 283"/>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156029</xdr:rowOff>
    </xdr:from>
    <xdr:to>
      <xdr:col>19</xdr:col>
      <xdr:colOff>533400</xdr:colOff>
      <xdr:row>89</xdr:row>
      <xdr:rowOff>86179</xdr:rowOff>
    </xdr:to>
    <xdr:sp macro="" textlink="">
      <xdr:nvSpPr>
        <xdr:cNvPr id="285" name="円/楕円 284"/>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70956</xdr:rowOff>
    </xdr:from>
    <xdr:ext cx="762000" cy="259045"/>
    <xdr:sp macro="" textlink="">
      <xdr:nvSpPr>
        <xdr:cNvPr id="286" name="テキスト ボックス 285"/>
        <xdr:cNvSpPr txBox="1"/>
      </xdr:nvSpPr>
      <xdr:spPr>
        <a:xfrm>
          <a:off x="13131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これまで体育施設や老人福祉施設など民間委託の推進のほか、退職者の非補充など人員削減に努めており、類似団体とほぼ同水準で推移している。今後も職員適正化計画に基づき、適正な定員管理に努める。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11854</xdr:rowOff>
    </xdr:from>
    <xdr:to>
      <xdr:col>24</xdr:col>
      <xdr:colOff>558800</xdr:colOff>
      <xdr:row>67</xdr:row>
      <xdr:rowOff>47837</xdr:rowOff>
    </xdr:to>
    <xdr:cxnSp macro="">
      <xdr:nvCxnSpPr>
        <xdr:cNvPr id="316" name="直線コネクタ 315"/>
        <xdr:cNvCxnSpPr/>
      </xdr:nvCxnSpPr>
      <xdr:spPr>
        <a:xfrm flipV="1">
          <a:off x="17018000" y="10127404"/>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19914</xdr:rowOff>
    </xdr:from>
    <xdr:ext cx="762000" cy="259045"/>
    <xdr:sp macro="" textlink="">
      <xdr:nvSpPr>
        <xdr:cNvPr id="317" name="定員管理の状況最小値テキスト"/>
        <xdr:cNvSpPr txBox="1"/>
      </xdr:nvSpPr>
      <xdr:spPr>
        <a:xfrm>
          <a:off x="17106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11.68</a:t>
          </a:r>
          <a:endParaRPr kumimoji="1" lang="ja-JP" altLang="en-US" sz="1000" b="1">
            <a:latin typeface="ＭＳ Ｐゴシック"/>
          </a:endParaRPr>
        </a:p>
      </xdr:txBody>
    </xdr:sp>
    <xdr:clientData/>
  </xdr:oneCellAnchor>
  <xdr:twoCellAnchor>
    <xdr:from>
      <xdr:col>24</xdr:col>
      <xdr:colOff>469900</xdr:colOff>
      <xdr:row>67</xdr:row>
      <xdr:rowOff>47837</xdr:rowOff>
    </xdr:from>
    <xdr:to>
      <xdr:col>24</xdr:col>
      <xdr:colOff>647700</xdr:colOff>
      <xdr:row>67</xdr:row>
      <xdr:rowOff>47837</xdr:rowOff>
    </xdr:to>
    <xdr:cxnSp macro="">
      <xdr:nvCxnSpPr>
        <xdr:cNvPr id="318" name="直線コネクタ 317"/>
        <xdr:cNvCxnSpPr/>
      </xdr:nvCxnSpPr>
      <xdr:spPr>
        <a:xfrm>
          <a:off x="16929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98231</xdr:rowOff>
    </xdr:from>
    <xdr:ext cx="762000" cy="259045"/>
    <xdr:sp macro="" textlink="">
      <xdr:nvSpPr>
        <xdr:cNvPr id="319" name="定員管理の状況最大値テキスト"/>
        <xdr:cNvSpPr txBox="1"/>
      </xdr:nvSpPr>
      <xdr:spPr>
        <a:xfrm>
          <a:off x="17106900" y="987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4.68</a:t>
          </a:r>
          <a:endParaRPr kumimoji="1" lang="ja-JP" altLang="en-US" sz="1000" b="1">
            <a:latin typeface="ＭＳ Ｐゴシック"/>
          </a:endParaRPr>
        </a:p>
      </xdr:txBody>
    </xdr:sp>
    <xdr:clientData/>
  </xdr:oneCellAnchor>
  <xdr:twoCellAnchor>
    <xdr:from>
      <xdr:col>24</xdr:col>
      <xdr:colOff>469900</xdr:colOff>
      <xdr:row>59</xdr:row>
      <xdr:rowOff>11854</xdr:rowOff>
    </xdr:from>
    <xdr:to>
      <xdr:col>24</xdr:col>
      <xdr:colOff>647700</xdr:colOff>
      <xdr:row>59</xdr:row>
      <xdr:rowOff>11854</xdr:rowOff>
    </xdr:to>
    <xdr:cxnSp macro="">
      <xdr:nvCxnSpPr>
        <xdr:cNvPr id="320" name="直線コネクタ 319"/>
        <xdr:cNvCxnSpPr/>
      </xdr:nvCxnSpPr>
      <xdr:spPr>
        <a:xfrm>
          <a:off x="16929100" y="1012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26353</xdr:rowOff>
    </xdr:from>
    <xdr:to>
      <xdr:col>24</xdr:col>
      <xdr:colOff>558800</xdr:colOff>
      <xdr:row>62</xdr:row>
      <xdr:rowOff>32385</xdr:rowOff>
    </xdr:to>
    <xdr:cxnSp macro="">
      <xdr:nvCxnSpPr>
        <xdr:cNvPr id="321" name="直線コネクタ 320"/>
        <xdr:cNvCxnSpPr/>
      </xdr:nvCxnSpPr>
      <xdr:spPr>
        <a:xfrm flipV="1">
          <a:off x="16179800" y="1065625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121302</xdr:rowOff>
    </xdr:from>
    <xdr:ext cx="762000" cy="259045"/>
    <xdr:sp macro="" textlink="">
      <xdr:nvSpPr>
        <xdr:cNvPr id="322" name="定員管理の状況平均値テキスト"/>
        <xdr:cNvSpPr txBox="1"/>
      </xdr:nvSpPr>
      <xdr:spPr>
        <a:xfrm>
          <a:off x="17106900" y="10408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23" name="フローチャート : 判断 322"/>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32385</xdr:rowOff>
    </xdr:from>
    <xdr:to>
      <xdr:col>23</xdr:col>
      <xdr:colOff>406400</xdr:colOff>
      <xdr:row>62</xdr:row>
      <xdr:rowOff>36406</xdr:rowOff>
    </xdr:to>
    <xdr:cxnSp macro="">
      <xdr:nvCxnSpPr>
        <xdr:cNvPr id="324" name="直線コネクタ 323"/>
        <xdr:cNvCxnSpPr/>
      </xdr:nvCxnSpPr>
      <xdr:spPr>
        <a:xfrm flipV="1">
          <a:off x="15290800" y="1066228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110807</xdr:rowOff>
    </xdr:from>
    <xdr:to>
      <xdr:col>23</xdr:col>
      <xdr:colOff>457200</xdr:colOff>
      <xdr:row>62</xdr:row>
      <xdr:rowOff>40957</xdr:rowOff>
    </xdr:to>
    <xdr:sp macro="" textlink="">
      <xdr:nvSpPr>
        <xdr:cNvPr id="325" name="フローチャート : 判断 324"/>
        <xdr:cNvSpPr/>
      </xdr:nvSpPr>
      <xdr:spPr>
        <a:xfrm>
          <a:off x="16129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51134</xdr:rowOff>
    </xdr:from>
    <xdr:ext cx="736600" cy="259045"/>
    <xdr:sp macro="" textlink="">
      <xdr:nvSpPr>
        <xdr:cNvPr id="326" name="テキスト ボックス 325"/>
        <xdr:cNvSpPr txBox="1"/>
      </xdr:nvSpPr>
      <xdr:spPr>
        <a:xfrm>
          <a:off x="15798800" y="10338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36406</xdr:rowOff>
    </xdr:from>
    <xdr:to>
      <xdr:col>22</xdr:col>
      <xdr:colOff>203200</xdr:colOff>
      <xdr:row>62</xdr:row>
      <xdr:rowOff>42439</xdr:rowOff>
    </xdr:to>
    <xdr:cxnSp macro="">
      <xdr:nvCxnSpPr>
        <xdr:cNvPr id="327" name="直線コネクタ 326"/>
        <xdr:cNvCxnSpPr/>
      </xdr:nvCxnSpPr>
      <xdr:spPr>
        <a:xfrm flipV="1">
          <a:off x="14401800" y="10666306"/>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118851</xdr:rowOff>
    </xdr:from>
    <xdr:to>
      <xdr:col>22</xdr:col>
      <xdr:colOff>254000</xdr:colOff>
      <xdr:row>62</xdr:row>
      <xdr:rowOff>49001</xdr:rowOff>
    </xdr:to>
    <xdr:sp macro="" textlink="">
      <xdr:nvSpPr>
        <xdr:cNvPr id="328" name="フローチャート : 判断 327"/>
        <xdr:cNvSpPr/>
      </xdr:nvSpPr>
      <xdr:spPr>
        <a:xfrm>
          <a:off x="15240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59178</xdr:rowOff>
    </xdr:from>
    <xdr:ext cx="762000" cy="259045"/>
    <xdr:sp macro="" textlink="">
      <xdr:nvSpPr>
        <xdr:cNvPr id="329" name="テキスト ボックス 328"/>
        <xdr:cNvSpPr txBox="1"/>
      </xdr:nvSpPr>
      <xdr:spPr>
        <a:xfrm>
          <a:off x="14909800" y="10346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42439</xdr:rowOff>
    </xdr:from>
    <xdr:to>
      <xdr:col>21</xdr:col>
      <xdr:colOff>0</xdr:colOff>
      <xdr:row>62</xdr:row>
      <xdr:rowOff>62547</xdr:rowOff>
    </xdr:to>
    <xdr:cxnSp macro="">
      <xdr:nvCxnSpPr>
        <xdr:cNvPr id="330" name="直線コネクタ 329"/>
        <xdr:cNvCxnSpPr/>
      </xdr:nvCxnSpPr>
      <xdr:spPr>
        <a:xfrm flipV="1">
          <a:off x="13512800" y="10672339"/>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134938</xdr:rowOff>
    </xdr:from>
    <xdr:to>
      <xdr:col>21</xdr:col>
      <xdr:colOff>50800</xdr:colOff>
      <xdr:row>62</xdr:row>
      <xdr:rowOff>65088</xdr:rowOff>
    </xdr:to>
    <xdr:sp macro="" textlink="">
      <xdr:nvSpPr>
        <xdr:cNvPr id="331" name="フローチャート : 判断 330"/>
        <xdr:cNvSpPr/>
      </xdr:nvSpPr>
      <xdr:spPr>
        <a:xfrm>
          <a:off x="14351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75265</xdr:rowOff>
    </xdr:from>
    <xdr:ext cx="762000" cy="259045"/>
    <xdr:sp macro="" textlink="">
      <xdr:nvSpPr>
        <xdr:cNvPr id="332" name="テキスト ボックス 331"/>
        <xdr:cNvSpPr txBox="1"/>
      </xdr:nvSpPr>
      <xdr:spPr>
        <a:xfrm>
          <a:off x="14020800" y="1036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159068</xdr:rowOff>
    </xdr:from>
    <xdr:to>
      <xdr:col>19</xdr:col>
      <xdr:colOff>533400</xdr:colOff>
      <xdr:row>62</xdr:row>
      <xdr:rowOff>89218</xdr:rowOff>
    </xdr:to>
    <xdr:sp macro="" textlink="">
      <xdr:nvSpPr>
        <xdr:cNvPr id="333" name="フローチャート : 判断 332"/>
        <xdr:cNvSpPr/>
      </xdr:nvSpPr>
      <xdr:spPr>
        <a:xfrm>
          <a:off x="134620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99395</xdr:rowOff>
    </xdr:from>
    <xdr:ext cx="762000" cy="259045"/>
    <xdr:sp macro="" textlink="">
      <xdr:nvSpPr>
        <xdr:cNvPr id="334" name="テキスト ボックス 333"/>
        <xdr:cNvSpPr txBox="1"/>
      </xdr:nvSpPr>
      <xdr:spPr>
        <a:xfrm>
          <a:off x="13131800" y="1038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147003</xdr:rowOff>
    </xdr:from>
    <xdr:to>
      <xdr:col>24</xdr:col>
      <xdr:colOff>609600</xdr:colOff>
      <xdr:row>62</xdr:row>
      <xdr:rowOff>77153</xdr:rowOff>
    </xdr:to>
    <xdr:sp macro="" textlink="">
      <xdr:nvSpPr>
        <xdr:cNvPr id="340" name="円/楕円 339"/>
        <xdr:cNvSpPr/>
      </xdr:nvSpPr>
      <xdr:spPr>
        <a:xfrm>
          <a:off x="169672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119080</xdr:rowOff>
    </xdr:from>
    <xdr:ext cx="762000" cy="259045"/>
    <xdr:sp macro="" textlink="">
      <xdr:nvSpPr>
        <xdr:cNvPr id="341" name="定員管理の状況該当値テキスト"/>
        <xdr:cNvSpPr txBox="1"/>
      </xdr:nvSpPr>
      <xdr:spPr>
        <a:xfrm>
          <a:off x="17106900" y="10577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153035</xdr:rowOff>
    </xdr:from>
    <xdr:to>
      <xdr:col>23</xdr:col>
      <xdr:colOff>457200</xdr:colOff>
      <xdr:row>62</xdr:row>
      <xdr:rowOff>83185</xdr:rowOff>
    </xdr:to>
    <xdr:sp macro="" textlink="">
      <xdr:nvSpPr>
        <xdr:cNvPr id="342" name="円/楕円 341"/>
        <xdr:cNvSpPr/>
      </xdr:nvSpPr>
      <xdr:spPr>
        <a:xfrm>
          <a:off x="16129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67962</xdr:rowOff>
    </xdr:from>
    <xdr:ext cx="736600" cy="259045"/>
    <xdr:sp macro="" textlink="">
      <xdr:nvSpPr>
        <xdr:cNvPr id="343" name="テキスト ボックス 342"/>
        <xdr:cNvSpPr txBox="1"/>
      </xdr:nvSpPr>
      <xdr:spPr>
        <a:xfrm>
          <a:off x="15798800" y="10697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157056</xdr:rowOff>
    </xdr:from>
    <xdr:to>
      <xdr:col>22</xdr:col>
      <xdr:colOff>254000</xdr:colOff>
      <xdr:row>62</xdr:row>
      <xdr:rowOff>87206</xdr:rowOff>
    </xdr:to>
    <xdr:sp macro="" textlink="">
      <xdr:nvSpPr>
        <xdr:cNvPr id="344" name="円/楕円 343"/>
        <xdr:cNvSpPr/>
      </xdr:nvSpPr>
      <xdr:spPr>
        <a:xfrm>
          <a:off x="15240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71983</xdr:rowOff>
    </xdr:from>
    <xdr:ext cx="762000" cy="259045"/>
    <xdr:sp macro="" textlink="">
      <xdr:nvSpPr>
        <xdr:cNvPr id="345" name="テキスト ボックス 344"/>
        <xdr:cNvSpPr txBox="1"/>
      </xdr:nvSpPr>
      <xdr:spPr>
        <a:xfrm>
          <a:off x="14909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163089</xdr:rowOff>
    </xdr:from>
    <xdr:to>
      <xdr:col>21</xdr:col>
      <xdr:colOff>50800</xdr:colOff>
      <xdr:row>62</xdr:row>
      <xdr:rowOff>93239</xdr:rowOff>
    </xdr:to>
    <xdr:sp macro="" textlink="">
      <xdr:nvSpPr>
        <xdr:cNvPr id="346" name="円/楕円 345"/>
        <xdr:cNvSpPr/>
      </xdr:nvSpPr>
      <xdr:spPr>
        <a:xfrm>
          <a:off x="14351000" y="1062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78016</xdr:rowOff>
    </xdr:from>
    <xdr:ext cx="762000" cy="259045"/>
    <xdr:sp macro="" textlink="">
      <xdr:nvSpPr>
        <xdr:cNvPr id="347" name="テキスト ボックス 346"/>
        <xdr:cNvSpPr txBox="1"/>
      </xdr:nvSpPr>
      <xdr:spPr>
        <a:xfrm>
          <a:off x="14020800" y="1070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11747</xdr:rowOff>
    </xdr:from>
    <xdr:to>
      <xdr:col>19</xdr:col>
      <xdr:colOff>533400</xdr:colOff>
      <xdr:row>62</xdr:row>
      <xdr:rowOff>113347</xdr:rowOff>
    </xdr:to>
    <xdr:sp macro="" textlink="">
      <xdr:nvSpPr>
        <xdr:cNvPr id="348" name="円/楕円 347"/>
        <xdr:cNvSpPr/>
      </xdr:nvSpPr>
      <xdr:spPr>
        <a:xfrm>
          <a:off x="13462000" y="1064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98124</xdr:rowOff>
    </xdr:from>
    <xdr:ext cx="762000" cy="259045"/>
    <xdr:sp macro="" textlink="">
      <xdr:nvSpPr>
        <xdr:cNvPr id="349" name="テキスト ボックス 348"/>
        <xdr:cNvSpPr txBox="1"/>
      </xdr:nvSpPr>
      <xdr:spPr>
        <a:xfrm>
          <a:off x="13131800" y="1072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数値は年々改善しており、類似団体平均との差も減少してきているが、依然として高い水準にある。過去の大型事業の財源として借入した地方債の償還が進み、償還額が減少しているものの、今後、大型道路整備事業や学校施設の耐震化、一般廃棄物処分場など近年の借入に伴う新たな償還が始まり負担増が見込まれる。またＨ</a:t>
          </a:r>
          <a:r>
            <a:rPr kumimoji="1" lang="en-US" altLang="ja-JP" sz="1300">
              <a:latin typeface="ＭＳ Ｐゴシック"/>
            </a:rPr>
            <a:t>31</a:t>
          </a:r>
          <a:r>
            <a:rPr kumimoji="1" lang="ja-JP" altLang="en-US" sz="1300">
              <a:latin typeface="ＭＳ Ｐゴシック"/>
            </a:rPr>
            <a:t>年度まで複数の大型事業を計画していることから、適切な償還計画により事業進捗の調整を図るなど、過度な地方債発行を避け公債費負担の平準化に努める。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40640</xdr:rowOff>
    </xdr:from>
    <xdr:to>
      <xdr:col>24</xdr:col>
      <xdr:colOff>558800</xdr:colOff>
      <xdr:row>43</xdr:row>
      <xdr:rowOff>53022</xdr:rowOff>
    </xdr:to>
    <xdr:cxnSp macro="">
      <xdr:nvCxnSpPr>
        <xdr:cNvPr id="374" name="直線コネクタ 373"/>
        <xdr:cNvCxnSpPr/>
      </xdr:nvCxnSpPr>
      <xdr:spPr>
        <a:xfrm flipV="1">
          <a:off x="17018000" y="6212840"/>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25099</xdr:rowOff>
    </xdr:from>
    <xdr:ext cx="762000" cy="259045"/>
    <xdr:sp macro="" textlink="">
      <xdr:nvSpPr>
        <xdr:cNvPr id="375" name="公債費負担の状況最小値テキスト"/>
        <xdr:cNvSpPr txBox="1"/>
      </xdr:nvSpPr>
      <xdr:spPr>
        <a:xfrm>
          <a:off x="17106900" y="73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24</xdr:col>
      <xdr:colOff>469900</xdr:colOff>
      <xdr:row>43</xdr:row>
      <xdr:rowOff>53022</xdr:rowOff>
    </xdr:from>
    <xdr:to>
      <xdr:col>24</xdr:col>
      <xdr:colOff>647700</xdr:colOff>
      <xdr:row>43</xdr:row>
      <xdr:rowOff>53022</xdr:rowOff>
    </xdr:to>
    <xdr:cxnSp macro="">
      <xdr:nvCxnSpPr>
        <xdr:cNvPr id="376" name="直線コネクタ 375"/>
        <xdr:cNvCxnSpPr/>
      </xdr:nvCxnSpPr>
      <xdr:spPr>
        <a:xfrm>
          <a:off x="16929100" y="742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127017</xdr:rowOff>
    </xdr:from>
    <xdr:ext cx="762000" cy="259045"/>
    <xdr:sp macro="" textlink="">
      <xdr:nvSpPr>
        <xdr:cNvPr id="377" name="公債費負担の状況最大値テキスト"/>
        <xdr:cNvSpPr txBox="1"/>
      </xdr:nvSpPr>
      <xdr:spPr>
        <a:xfrm>
          <a:off x="17106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40640</xdr:rowOff>
    </xdr:from>
    <xdr:to>
      <xdr:col>24</xdr:col>
      <xdr:colOff>647700</xdr:colOff>
      <xdr:row>36</xdr:row>
      <xdr:rowOff>40640</xdr:rowOff>
    </xdr:to>
    <xdr:cxnSp macro="">
      <xdr:nvCxnSpPr>
        <xdr:cNvPr id="378" name="直線コネクタ 377"/>
        <xdr:cNvCxnSpPr/>
      </xdr:nvCxnSpPr>
      <xdr:spPr>
        <a:xfrm>
          <a:off x="16929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41</xdr:row>
      <xdr:rowOff>33972</xdr:rowOff>
    </xdr:to>
    <xdr:cxnSp macro="">
      <xdr:nvCxnSpPr>
        <xdr:cNvPr id="379" name="直線コネクタ 378"/>
        <xdr:cNvCxnSpPr/>
      </xdr:nvCxnSpPr>
      <xdr:spPr>
        <a:xfrm flipV="1">
          <a:off x="16179800" y="7009130"/>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131462</xdr:rowOff>
    </xdr:from>
    <xdr:ext cx="762000" cy="259045"/>
    <xdr:sp macro="" textlink="">
      <xdr:nvSpPr>
        <xdr:cNvPr id="380" name="公債費負担の状況平均値テキスト"/>
        <xdr:cNvSpPr txBox="1"/>
      </xdr:nvSpPr>
      <xdr:spPr>
        <a:xfrm>
          <a:off x="17106900" y="6646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114935</xdr:rowOff>
    </xdr:from>
    <xdr:to>
      <xdr:col>24</xdr:col>
      <xdr:colOff>609600</xdr:colOff>
      <xdr:row>40</xdr:row>
      <xdr:rowOff>45085</xdr:rowOff>
    </xdr:to>
    <xdr:sp macro="" textlink="">
      <xdr:nvSpPr>
        <xdr:cNvPr id="381" name="フローチャート : 判断 380"/>
        <xdr:cNvSpPr/>
      </xdr:nvSpPr>
      <xdr:spPr>
        <a:xfrm>
          <a:off x="16967200" y="680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33972</xdr:rowOff>
    </xdr:from>
    <xdr:to>
      <xdr:col>23</xdr:col>
      <xdr:colOff>406400</xdr:colOff>
      <xdr:row>41</xdr:row>
      <xdr:rowOff>118428</xdr:rowOff>
    </xdr:to>
    <xdr:cxnSp macro="">
      <xdr:nvCxnSpPr>
        <xdr:cNvPr id="382" name="直線コネクタ 381"/>
        <xdr:cNvCxnSpPr/>
      </xdr:nvCxnSpPr>
      <xdr:spPr>
        <a:xfrm flipV="1">
          <a:off x="15290800" y="7063422"/>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3810</xdr:rowOff>
    </xdr:from>
    <xdr:to>
      <xdr:col>23</xdr:col>
      <xdr:colOff>457200</xdr:colOff>
      <xdr:row>40</xdr:row>
      <xdr:rowOff>105410</xdr:rowOff>
    </xdr:to>
    <xdr:sp macro="" textlink="">
      <xdr:nvSpPr>
        <xdr:cNvPr id="383" name="フローチャート : 判断 382"/>
        <xdr:cNvSpPr/>
      </xdr:nvSpPr>
      <xdr:spPr>
        <a:xfrm>
          <a:off x="16129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115587</xdr:rowOff>
    </xdr:from>
    <xdr:ext cx="736600" cy="259045"/>
    <xdr:sp macro="" textlink="">
      <xdr:nvSpPr>
        <xdr:cNvPr id="384" name="テキスト ボックス 383"/>
        <xdr:cNvSpPr txBox="1"/>
      </xdr:nvSpPr>
      <xdr:spPr>
        <a:xfrm>
          <a:off x="15798800" y="663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118428</xdr:rowOff>
    </xdr:from>
    <xdr:to>
      <xdr:col>22</xdr:col>
      <xdr:colOff>203200</xdr:colOff>
      <xdr:row>42</xdr:row>
      <xdr:rowOff>61595</xdr:rowOff>
    </xdr:to>
    <xdr:cxnSp macro="">
      <xdr:nvCxnSpPr>
        <xdr:cNvPr id="385" name="直線コネクタ 384"/>
        <xdr:cNvCxnSpPr/>
      </xdr:nvCxnSpPr>
      <xdr:spPr>
        <a:xfrm flipV="1">
          <a:off x="14401800" y="714787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52070</xdr:rowOff>
    </xdr:from>
    <xdr:to>
      <xdr:col>22</xdr:col>
      <xdr:colOff>254000</xdr:colOff>
      <xdr:row>40</xdr:row>
      <xdr:rowOff>153670</xdr:rowOff>
    </xdr:to>
    <xdr:sp macro="" textlink="">
      <xdr:nvSpPr>
        <xdr:cNvPr id="386" name="フローチャート : 判断 385"/>
        <xdr:cNvSpPr/>
      </xdr:nvSpPr>
      <xdr:spPr>
        <a:xfrm>
          <a:off x="15240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163847</xdr:rowOff>
    </xdr:from>
    <xdr:ext cx="762000" cy="259045"/>
    <xdr:sp macro="" textlink="">
      <xdr:nvSpPr>
        <xdr:cNvPr id="387" name="テキスト ボックス 386"/>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43</xdr:row>
      <xdr:rowOff>16828</xdr:rowOff>
    </xdr:to>
    <xdr:cxnSp macro="">
      <xdr:nvCxnSpPr>
        <xdr:cNvPr id="388" name="直線コネクタ 387"/>
        <xdr:cNvCxnSpPr/>
      </xdr:nvCxnSpPr>
      <xdr:spPr>
        <a:xfrm flipV="1">
          <a:off x="13512800" y="7262495"/>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94297</xdr:rowOff>
    </xdr:from>
    <xdr:to>
      <xdr:col>21</xdr:col>
      <xdr:colOff>50800</xdr:colOff>
      <xdr:row>41</xdr:row>
      <xdr:rowOff>24447</xdr:rowOff>
    </xdr:to>
    <xdr:sp macro="" textlink="">
      <xdr:nvSpPr>
        <xdr:cNvPr id="389" name="フローチャート : 判断 388"/>
        <xdr:cNvSpPr/>
      </xdr:nvSpPr>
      <xdr:spPr>
        <a:xfrm>
          <a:off x="14351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34624</xdr:rowOff>
    </xdr:from>
    <xdr:ext cx="762000" cy="259045"/>
    <xdr:sp macro="" textlink="">
      <xdr:nvSpPr>
        <xdr:cNvPr id="390" name="テキスト ボックス 389"/>
        <xdr:cNvSpPr txBox="1"/>
      </xdr:nvSpPr>
      <xdr:spPr>
        <a:xfrm>
          <a:off x="14020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142557</xdr:rowOff>
    </xdr:from>
    <xdr:to>
      <xdr:col>19</xdr:col>
      <xdr:colOff>533400</xdr:colOff>
      <xdr:row>41</xdr:row>
      <xdr:rowOff>72707</xdr:rowOff>
    </xdr:to>
    <xdr:sp macro="" textlink="">
      <xdr:nvSpPr>
        <xdr:cNvPr id="391" name="フローチャート : 判断 390"/>
        <xdr:cNvSpPr/>
      </xdr:nvSpPr>
      <xdr:spPr>
        <a:xfrm>
          <a:off x="13462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82884</xdr:rowOff>
    </xdr:from>
    <xdr:ext cx="762000" cy="259045"/>
    <xdr:sp macro="" textlink="">
      <xdr:nvSpPr>
        <xdr:cNvPr id="392" name="テキスト ボックス 391"/>
        <xdr:cNvSpPr txBox="1"/>
      </xdr:nvSpPr>
      <xdr:spPr>
        <a:xfrm>
          <a:off x="13131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398" name="円/楕円 397"/>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72407</xdr:rowOff>
    </xdr:from>
    <xdr:ext cx="762000" cy="259045"/>
    <xdr:sp macro="" textlink="">
      <xdr:nvSpPr>
        <xdr:cNvPr id="399" name="公債費負担の状況該当値テキスト"/>
        <xdr:cNvSpPr txBox="1"/>
      </xdr:nvSpPr>
      <xdr:spPr>
        <a:xfrm>
          <a:off x="17106900" y="693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154622</xdr:rowOff>
    </xdr:from>
    <xdr:to>
      <xdr:col>23</xdr:col>
      <xdr:colOff>457200</xdr:colOff>
      <xdr:row>41</xdr:row>
      <xdr:rowOff>84772</xdr:rowOff>
    </xdr:to>
    <xdr:sp macro="" textlink="">
      <xdr:nvSpPr>
        <xdr:cNvPr id="400" name="円/楕円 399"/>
        <xdr:cNvSpPr/>
      </xdr:nvSpPr>
      <xdr:spPr>
        <a:xfrm>
          <a:off x="161290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69549</xdr:rowOff>
    </xdr:from>
    <xdr:ext cx="736600" cy="259045"/>
    <xdr:sp macro="" textlink="">
      <xdr:nvSpPr>
        <xdr:cNvPr id="401" name="テキスト ボックス 400"/>
        <xdr:cNvSpPr txBox="1"/>
      </xdr:nvSpPr>
      <xdr:spPr>
        <a:xfrm>
          <a:off x="15798800" y="7098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67628</xdr:rowOff>
    </xdr:from>
    <xdr:to>
      <xdr:col>22</xdr:col>
      <xdr:colOff>254000</xdr:colOff>
      <xdr:row>41</xdr:row>
      <xdr:rowOff>169228</xdr:rowOff>
    </xdr:to>
    <xdr:sp macro="" textlink="">
      <xdr:nvSpPr>
        <xdr:cNvPr id="402" name="円/楕円 401"/>
        <xdr:cNvSpPr/>
      </xdr:nvSpPr>
      <xdr:spPr>
        <a:xfrm>
          <a:off x="15240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154005</xdr:rowOff>
    </xdr:from>
    <xdr:ext cx="762000" cy="259045"/>
    <xdr:sp macro="" textlink="">
      <xdr:nvSpPr>
        <xdr:cNvPr id="403" name="テキスト ボックス 402"/>
        <xdr:cNvSpPr txBox="1"/>
      </xdr:nvSpPr>
      <xdr:spPr>
        <a:xfrm>
          <a:off x="149098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10795</xdr:rowOff>
    </xdr:from>
    <xdr:to>
      <xdr:col>21</xdr:col>
      <xdr:colOff>50800</xdr:colOff>
      <xdr:row>42</xdr:row>
      <xdr:rowOff>112395</xdr:rowOff>
    </xdr:to>
    <xdr:sp macro="" textlink="">
      <xdr:nvSpPr>
        <xdr:cNvPr id="404" name="円/楕円 403"/>
        <xdr:cNvSpPr/>
      </xdr:nvSpPr>
      <xdr:spPr>
        <a:xfrm>
          <a:off x="14351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97172</xdr:rowOff>
    </xdr:from>
    <xdr:ext cx="762000" cy="259045"/>
    <xdr:sp macro="" textlink="">
      <xdr:nvSpPr>
        <xdr:cNvPr id="405" name="テキスト ボックス 404"/>
        <xdr:cNvSpPr txBox="1"/>
      </xdr:nvSpPr>
      <xdr:spPr>
        <a:xfrm>
          <a:off x="14020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137478</xdr:rowOff>
    </xdr:from>
    <xdr:to>
      <xdr:col>19</xdr:col>
      <xdr:colOff>533400</xdr:colOff>
      <xdr:row>43</xdr:row>
      <xdr:rowOff>67628</xdr:rowOff>
    </xdr:to>
    <xdr:sp macro="" textlink="">
      <xdr:nvSpPr>
        <xdr:cNvPr id="406" name="円/楕円 405"/>
        <xdr:cNvSpPr/>
      </xdr:nvSpPr>
      <xdr:spPr>
        <a:xfrm>
          <a:off x="13462000" y="733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52405</xdr:rowOff>
    </xdr:from>
    <xdr:ext cx="762000" cy="259045"/>
    <xdr:sp macro="" textlink="">
      <xdr:nvSpPr>
        <xdr:cNvPr id="407" name="テキスト ボックス 406"/>
        <xdr:cNvSpPr txBox="1"/>
      </xdr:nvSpPr>
      <xdr:spPr>
        <a:xfrm>
          <a:off x="13131800" y="7424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やや高めで推移しているものの、依然として改善傾向にある。これは公営企業債等償還に充てる繰入見込額の減、退職手当負担見込額の減、一般会計等地方債現在高の減による要因のほか、地方債償還に充当可能な財源として財政調整基金等の増、基準財政需要額への算入見込額の増によるものである。しかし、来年度以降は大規模事業にかかる借入の償還が本格化するため数値は上昇する見込みであるため、今後も事業の優先度を厳しく精査し、新たな地方債発行を抑制するよう努め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95631</xdr:rowOff>
    </xdr:to>
    <xdr:cxnSp macro="">
      <xdr:nvCxnSpPr>
        <xdr:cNvPr id="436" name="直線コネクタ 435"/>
        <xdr:cNvCxnSpPr/>
      </xdr:nvCxnSpPr>
      <xdr:spPr>
        <a:xfrm flipV="1">
          <a:off x="17018000" y="2370667"/>
          <a:ext cx="0" cy="1496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67708</xdr:rowOff>
    </xdr:from>
    <xdr:ext cx="762000" cy="259045"/>
    <xdr:sp macro="" textlink="">
      <xdr:nvSpPr>
        <xdr:cNvPr id="437" name="将来負担の状況最小値テキスト"/>
        <xdr:cNvSpPr txBox="1"/>
      </xdr:nvSpPr>
      <xdr:spPr>
        <a:xfrm>
          <a:off x="17106900" y="3839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186.1</a:t>
          </a:r>
          <a:endParaRPr kumimoji="1" lang="ja-JP" altLang="en-US" sz="1000" b="1">
            <a:latin typeface="ＭＳ Ｐゴシック"/>
          </a:endParaRPr>
        </a:p>
      </xdr:txBody>
    </xdr:sp>
    <xdr:clientData/>
  </xdr:oneCellAnchor>
  <xdr:twoCellAnchor>
    <xdr:from>
      <xdr:col>24</xdr:col>
      <xdr:colOff>469900</xdr:colOff>
      <xdr:row>22</xdr:row>
      <xdr:rowOff>95631</xdr:rowOff>
    </xdr:from>
    <xdr:to>
      <xdr:col>24</xdr:col>
      <xdr:colOff>647700</xdr:colOff>
      <xdr:row>22</xdr:row>
      <xdr:rowOff>95631</xdr:rowOff>
    </xdr:to>
    <xdr:cxnSp macro="">
      <xdr:nvCxnSpPr>
        <xdr:cNvPr id="438" name="直線コネクタ 437"/>
        <xdr:cNvCxnSpPr/>
      </xdr:nvCxnSpPr>
      <xdr:spPr>
        <a:xfrm>
          <a:off x="16929100" y="3867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154432</xdr:rowOff>
    </xdr:from>
    <xdr:to>
      <xdr:col>24</xdr:col>
      <xdr:colOff>558800</xdr:colOff>
      <xdr:row>16</xdr:row>
      <xdr:rowOff>121327</xdr:rowOff>
    </xdr:to>
    <xdr:cxnSp macro="">
      <xdr:nvCxnSpPr>
        <xdr:cNvPr id="441" name="直線コネクタ 440"/>
        <xdr:cNvCxnSpPr/>
      </xdr:nvCxnSpPr>
      <xdr:spPr>
        <a:xfrm flipV="1">
          <a:off x="16179800" y="2726182"/>
          <a:ext cx="838200" cy="138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64660</xdr:rowOff>
    </xdr:from>
    <xdr:ext cx="762000" cy="259045"/>
    <xdr:sp macro="" textlink="">
      <xdr:nvSpPr>
        <xdr:cNvPr id="442" name="将来負担の状況平均値テキスト"/>
        <xdr:cNvSpPr txBox="1"/>
      </xdr:nvSpPr>
      <xdr:spPr>
        <a:xfrm>
          <a:off x="17106900" y="2464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48133</xdr:rowOff>
    </xdr:from>
    <xdr:to>
      <xdr:col>24</xdr:col>
      <xdr:colOff>609600</xdr:colOff>
      <xdr:row>15</xdr:row>
      <xdr:rowOff>149733</xdr:rowOff>
    </xdr:to>
    <xdr:sp macro="" textlink="">
      <xdr:nvSpPr>
        <xdr:cNvPr id="443" name="フローチャート : 判断 442"/>
        <xdr:cNvSpPr/>
      </xdr:nvSpPr>
      <xdr:spPr>
        <a:xfrm>
          <a:off x="16967200" y="2619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121327</xdr:rowOff>
    </xdr:from>
    <xdr:to>
      <xdr:col>23</xdr:col>
      <xdr:colOff>406400</xdr:colOff>
      <xdr:row>17</xdr:row>
      <xdr:rowOff>10202</xdr:rowOff>
    </xdr:to>
    <xdr:cxnSp macro="">
      <xdr:nvCxnSpPr>
        <xdr:cNvPr id="444" name="直線コネクタ 443"/>
        <xdr:cNvCxnSpPr/>
      </xdr:nvCxnSpPr>
      <xdr:spPr>
        <a:xfrm flipV="1">
          <a:off x="15290800" y="286452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117306</xdr:rowOff>
    </xdr:from>
    <xdr:to>
      <xdr:col>23</xdr:col>
      <xdr:colOff>457200</xdr:colOff>
      <xdr:row>16</xdr:row>
      <xdr:rowOff>47456</xdr:rowOff>
    </xdr:to>
    <xdr:sp macro="" textlink="">
      <xdr:nvSpPr>
        <xdr:cNvPr id="445" name="フローチャート : 判断 444"/>
        <xdr:cNvSpPr/>
      </xdr:nvSpPr>
      <xdr:spPr>
        <a:xfrm>
          <a:off x="16129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57633</xdr:rowOff>
    </xdr:from>
    <xdr:ext cx="736600" cy="259045"/>
    <xdr:sp macro="" textlink="">
      <xdr:nvSpPr>
        <xdr:cNvPr id="446" name="テキスト ボックス 445"/>
        <xdr:cNvSpPr txBox="1"/>
      </xdr:nvSpPr>
      <xdr:spPr>
        <a:xfrm>
          <a:off x="15798800" y="2457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10202</xdr:rowOff>
    </xdr:from>
    <xdr:to>
      <xdr:col>22</xdr:col>
      <xdr:colOff>203200</xdr:colOff>
      <xdr:row>17</xdr:row>
      <xdr:rowOff>45593</xdr:rowOff>
    </xdr:to>
    <xdr:cxnSp macro="">
      <xdr:nvCxnSpPr>
        <xdr:cNvPr id="447" name="直線コネクタ 446"/>
        <xdr:cNvCxnSpPr/>
      </xdr:nvCxnSpPr>
      <xdr:spPr>
        <a:xfrm flipV="1">
          <a:off x="14401800" y="2924852"/>
          <a:ext cx="889000" cy="35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152696</xdr:rowOff>
    </xdr:from>
    <xdr:to>
      <xdr:col>22</xdr:col>
      <xdr:colOff>254000</xdr:colOff>
      <xdr:row>16</xdr:row>
      <xdr:rowOff>82846</xdr:rowOff>
    </xdr:to>
    <xdr:sp macro="" textlink="">
      <xdr:nvSpPr>
        <xdr:cNvPr id="448" name="フローチャート : 判断 447"/>
        <xdr:cNvSpPr/>
      </xdr:nvSpPr>
      <xdr:spPr>
        <a:xfrm>
          <a:off x="15240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93023</xdr:rowOff>
    </xdr:from>
    <xdr:ext cx="762000" cy="259045"/>
    <xdr:sp macro="" textlink="">
      <xdr:nvSpPr>
        <xdr:cNvPr id="449" name="テキスト ボックス 448"/>
        <xdr:cNvSpPr txBox="1"/>
      </xdr:nvSpPr>
      <xdr:spPr>
        <a:xfrm>
          <a:off x="14909800" y="249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45593</xdr:rowOff>
    </xdr:from>
    <xdr:to>
      <xdr:col>21</xdr:col>
      <xdr:colOff>0</xdr:colOff>
      <xdr:row>17</xdr:row>
      <xdr:rowOff>157395</xdr:rowOff>
    </xdr:to>
    <xdr:cxnSp macro="">
      <xdr:nvCxnSpPr>
        <xdr:cNvPr id="450" name="直線コネクタ 449"/>
        <xdr:cNvCxnSpPr/>
      </xdr:nvCxnSpPr>
      <xdr:spPr>
        <a:xfrm flipV="1">
          <a:off x="13512800" y="2960243"/>
          <a:ext cx="889000" cy="11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44789</xdr:rowOff>
    </xdr:from>
    <xdr:to>
      <xdr:col>21</xdr:col>
      <xdr:colOff>50800</xdr:colOff>
      <xdr:row>16</xdr:row>
      <xdr:rowOff>146389</xdr:rowOff>
    </xdr:to>
    <xdr:sp macro="" textlink="">
      <xdr:nvSpPr>
        <xdr:cNvPr id="451" name="フローチャート : 判断 450"/>
        <xdr:cNvSpPr/>
      </xdr:nvSpPr>
      <xdr:spPr>
        <a:xfrm>
          <a:off x="14351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156566</xdr:rowOff>
    </xdr:from>
    <xdr:ext cx="762000" cy="259045"/>
    <xdr:sp macro="" textlink="">
      <xdr:nvSpPr>
        <xdr:cNvPr id="452" name="テキスト ボックス 451"/>
        <xdr:cNvSpPr txBox="1"/>
      </xdr:nvSpPr>
      <xdr:spPr>
        <a:xfrm>
          <a:off x="14020800" y="255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133265</xdr:rowOff>
    </xdr:from>
    <xdr:to>
      <xdr:col>19</xdr:col>
      <xdr:colOff>533400</xdr:colOff>
      <xdr:row>17</xdr:row>
      <xdr:rowOff>63415</xdr:rowOff>
    </xdr:to>
    <xdr:sp macro="" textlink="">
      <xdr:nvSpPr>
        <xdr:cNvPr id="453" name="フローチャート : 判断 452"/>
        <xdr:cNvSpPr/>
      </xdr:nvSpPr>
      <xdr:spPr>
        <a:xfrm>
          <a:off x="13462000" y="287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73592</xdr:rowOff>
    </xdr:from>
    <xdr:ext cx="762000" cy="259045"/>
    <xdr:sp macro="" textlink="">
      <xdr:nvSpPr>
        <xdr:cNvPr id="454" name="テキスト ボックス 453"/>
        <xdr:cNvSpPr txBox="1"/>
      </xdr:nvSpPr>
      <xdr:spPr>
        <a:xfrm>
          <a:off x="13131800" y="264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15</xdr:row>
      <xdr:rowOff>103632</xdr:rowOff>
    </xdr:from>
    <xdr:to>
      <xdr:col>24</xdr:col>
      <xdr:colOff>609600</xdr:colOff>
      <xdr:row>16</xdr:row>
      <xdr:rowOff>33782</xdr:rowOff>
    </xdr:to>
    <xdr:sp macro="" textlink="">
      <xdr:nvSpPr>
        <xdr:cNvPr id="460" name="円/楕円 459"/>
        <xdr:cNvSpPr/>
      </xdr:nvSpPr>
      <xdr:spPr>
        <a:xfrm>
          <a:off x="16967200" y="267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75709</xdr:rowOff>
    </xdr:from>
    <xdr:ext cx="762000" cy="259045"/>
    <xdr:sp macro="" textlink="">
      <xdr:nvSpPr>
        <xdr:cNvPr id="461" name="将来負担の状況該当値テキスト"/>
        <xdr:cNvSpPr txBox="1"/>
      </xdr:nvSpPr>
      <xdr:spPr>
        <a:xfrm>
          <a:off x="17106900" y="264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70527</xdr:rowOff>
    </xdr:from>
    <xdr:to>
      <xdr:col>23</xdr:col>
      <xdr:colOff>457200</xdr:colOff>
      <xdr:row>17</xdr:row>
      <xdr:rowOff>677</xdr:rowOff>
    </xdr:to>
    <xdr:sp macro="" textlink="">
      <xdr:nvSpPr>
        <xdr:cNvPr id="462" name="円/楕円 461"/>
        <xdr:cNvSpPr/>
      </xdr:nvSpPr>
      <xdr:spPr>
        <a:xfrm>
          <a:off x="16129000" y="2813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156904</xdr:rowOff>
    </xdr:from>
    <xdr:ext cx="736600" cy="259045"/>
    <xdr:sp macro="" textlink="">
      <xdr:nvSpPr>
        <xdr:cNvPr id="463" name="テキスト ボックス 462"/>
        <xdr:cNvSpPr txBox="1"/>
      </xdr:nvSpPr>
      <xdr:spPr>
        <a:xfrm>
          <a:off x="15798800" y="2900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130852</xdr:rowOff>
    </xdr:from>
    <xdr:to>
      <xdr:col>22</xdr:col>
      <xdr:colOff>254000</xdr:colOff>
      <xdr:row>17</xdr:row>
      <xdr:rowOff>61002</xdr:rowOff>
    </xdr:to>
    <xdr:sp macro="" textlink="">
      <xdr:nvSpPr>
        <xdr:cNvPr id="464" name="円/楕円 463"/>
        <xdr:cNvSpPr/>
      </xdr:nvSpPr>
      <xdr:spPr>
        <a:xfrm>
          <a:off x="15240000" y="287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45779</xdr:rowOff>
    </xdr:from>
    <xdr:ext cx="762000" cy="259045"/>
    <xdr:sp macro="" textlink="">
      <xdr:nvSpPr>
        <xdr:cNvPr id="465" name="テキスト ボックス 464"/>
        <xdr:cNvSpPr txBox="1"/>
      </xdr:nvSpPr>
      <xdr:spPr>
        <a:xfrm>
          <a:off x="14909800" y="296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166243</xdr:rowOff>
    </xdr:from>
    <xdr:to>
      <xdr:col>21</xdr:col>
      <xdr:colOff>50800</xdr:colOff>
      <xdr:row>17</xdr:row>
      <xdr:rowOff>96393</xdr:rowOff>
    </xdr:to>
    <xdr:sp macro="" textlink="">
      <xdr:nvSpPr>
        <xdr:cNvPr id="466" name="円/楕円 465"/>
        <xdr:cNvSpPr/>
      </xdr:nvSpPr>
      <xdr:spPr>
        <a:xfrm>
          <a:off x="14351000" y="290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81170</xdr:rowOff>
    </xdr:from>
    <xdr:ext cx="762000" cy="259045"/>
    <xdr:sp macro="" textlink="">
      <xdr:nvSpPr>
        <xdr:cNvPr id="467" name="テキスト ボックス 466"/>
        <xdr:cNvSpPr txBox="1"/>
      </xdr:nvSpPr>
      <xdr:spPr>
        <a:xfrm>
          <a:off x="14020800" y="2995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106595</xdr:rowOff>
    </xdr:from>
    <xdr:to>
      <xdr:col>19</xdr:col>
      <xdr:colOff>533400</xdr:colOff>
      <xdr:row>18</xdr:row>
      <xdr:rowOff>36745</xdr:rowOff>
    </xdr:to>
    <xdr:sp macro="" textlink="">
      <xdr:nvSpPr>
        <xdr:cNvPr id="468" name="円/楕円 467"/>
        <xdr:cNvSpPr/>
      </xdr:nvSpPr>
      <xdr:spPr>
        <a:xfrm>
          <a:off x="13462000" y="302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21522</xdr:rowOff>
    </xdr:from>
    <xdr:ext cx="762000" cy="259045"/>
    <xdr:sp macro="" textlink="">
      <xdr:nvSpPr>
        <xdr:cNvPr id="469" name="テキスト ボックス 468"/>
        <xdr:cNvSpPr txBox="1"/>
      </xdr:nvSpPr>
      <xdr:spPr>
        <a:xfrm>
          <a:off x="13131800" y="310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1.2</a:t>
          </a:r>
          <a:r>
            <a:rPr kumimoji="1" lang="ja-JP" altLang="en-US" sz="1300">
              <a:latin typeface="ＭＳ Ｐゴシック"/>
            </a:rPr>
            <a:t>ポイント減少しているが、この要因には、前年度と比較し職員の平均年齢降下による給与総額の減と、退職者数の変動による退職金の減が挙げられる。今後も定員適正化計画に基づき、適正な定員管理に努め、人件費の抑制を図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100330</xdr:rowOff>
    </xdr:to>
    <xdr:cxnSp macro="">
      <xdr:nvCxnSpPr>
        <xdr:cNvPr id="61" name="直線コネクタ 60"/>
        <xdr:cNvCxnSpPr/>
      </xdr:nvCxnSpPr>
      <xdr:spPr>
        <a:xfrm flipV="1">
          <a:off x="4826000" y="575056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72407</xdr:rowOff>
    </xdr:from>
    <xdr:ext cx="762000" cy="259045"/>
    <xdr:sp macro="" textlink="">
      <xdr:nvSpPr>
        <xdr:cNvPr id="62" name="人件費最小値テキスト"/>
        <xdr:cNvSpPr txBox="1"/>
      </xdr:nvSpPr>
      <xdr:spPr>
        <a:xfrm>
          <a:off x="4914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6</xdr:col>
      <xdr:colOff>612775</xdr:colOff>
      <xdr:row>41</xdr:row>
      <xdr:rowOff>100330</xdr:rowOff>
    </xdr:from>
    <xdr:to>
      <xdr:col>7</xdr:col>
      <xdr:colOff>104775</xdr:colOff>
      <xdr:row>41</xdr:row>
      <xdr:rowOff>100330</xdr:rowOff>
    </xdr:to>
    <xdr:cxnSp macro="">
      <xdr:nvCxnSpPr>
        <xdr:cNvPr id="63" name="直線コネクタ 62"/>
        <xdr:cNvCxnSpPr/>
      </xdr:nvCxnSpPr>
      <xdr:spPr>
        <a:xfrm>
          <a:off x="4737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37</xdr:row>
      <xdr:rowOff>85090</xdr:rowOff>
    </xdr:to>
    <xdr:cxnSp macro="">
      <xdr:nvCxnSpPr>
        <xdr:cNvPr id="66" name="直線コネクタ 65"/>
        <xdr:cNvCxnSpPr/>
      </xdr:nvCxnSpPr>
      <xdr:spPr>
        <a:xfrm flipV="1">
          <a:off x="3987800" y="63373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31767</xdr:rowOff>
    </xdr:from>
    <xdr:ext cx="762000" cy="259045"/>
    <xdr:sp macro="" textlink="">
      <xdr:nvSpPr>
        <xdr:cNvPr id="67" name="人件費平均値テキスト"/>
        <xdr:cNvSpPr txBox="1"/>
      </xdr:nvSpPr>
      <xdr:spPr>
        <a:xfrm>
          <a:off x="4914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15240</xdr:rowOff>
    </xdr:from>
    <xdr:to>
      <xdr:col>7</xdr:col>
      <xdr:colOff>66675</xdr:colOff>
      <xdr:row>36</xdr:row>
      <xdr:rowOff>116840</xdr:rowOff>
    </xdr:to>
    <xdr:sp macro="" textlink="">
      <xdr:nvSpPr>
        <xdr:cNvPr id="68" name="フローチャート : 判断 67"/>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62230</xdr:rowOff>
    </xdr:from>
    <xdr:to>
      <xdr:col>5</xdr:col>
      <xdr:colOff>549275</xdr:colOff>
      <xdr:row>37</xdr:row>
      <xdr:rowOff>85090</xdr:rowOff>
    </xdr:to>
    <xdr:cxnSp macro="">
      <xdr:nvCxnSpPr>
        <xdr:cNvPr id="69" name="直線コネクタ 68"/>
        <xdr:cNvCxnSpPr/>
      </xdr:nvCxnSpPr>
      <xdr:spPr>
        <a:xfrm>
          <a:off x="3098800" y="6405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129540</xdr:rowOff>
    </xdr:from>
    <xdr:to>
      <xdr:col>5</xdr:col>
      <xdr:colOff>600075</xdr:colOff>
      <xdr:row>37</xdr:row>
      <xdr:rowOff>59690</xdr:rowOff>
    </xdr:to>
    <xdr:sp macro="" textlink="">
      <xdr:nvSpPr>
        <xdr:cNvPr id="70" name="フローチャート : 判断 69"/>
        <xdr:cNvSpPr/>
      </xdr:nvSpPr>
      <xdr:spPr>
        <a:xfrm>
          <a:off x="3937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69867</xdr:rowOff>
    </xdr:from>
    <xdr:ext cx="736600" cy="259045"/>
    <xdr:sp macro="" textlink="">
      <xdr:nvSpPr>
        <xdr:cNvPr id="71" name="テキスト ボックス 70"/>
        <xdr:cNvSpPr txBox="1"/>
      </xdr:nvSpPr>
      <xdr:spPr>
        <a:xfrm>
          <a:off x="3606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62230</xdr:rowOff>
    </xdr:from>
    <xdr:to>
      <xdr:col>4</xdr:col>
      <xdr:colOff>346075</xdr:colOff>
      <xdr:row>37</xdr:row>
      <xdr:rowOff>85090</xdr:rowOff>
    </xdr:to>
    <xdr:cxnSp macro="">
      <xdr:nvCxnSpPr>
        <xdr:cNvPr id="72" name="直線コネクタ 71"/>
        <xdr:cNvCxnSpPr/>
      </xdr:nvCxnSpPr>
      <xdr:spPr>
        <a:xfrm flipV="1">
          <a:off x="2209800" y="6405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121920</xdr:rowOff>
    </xdr:from>
    <xdr:to>
      <xdr:col>4</xdr:col>
      <xdr:colOff>396875</xdr:colOff>
      <xdr:row>37</xdr:row>
      <xdr:rowOff>52070</xdr:rowOff>
    </xdr:to>
    <xdr:sp macro="" textlink="">
      <xdr:nvSpPr>
        <xdr:cNvPr id="73" name="フローチャート : 判断 72"/>
        <xdr:cNvSpPr/>
      </xdr:nvSpPr>
      <xdr:spPr>
        <a:xfrm>
          <a:off x="3048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62247</xdr:rowOff>
    </xdr:from>
    <xdr:ext cx="762000" cy="259045"/>
    <xdr:sp macro="" textlink="">
      <xdr:nvSpPr>
        <xdr:cNvPr id="74" name="テキスト ボックス 73"/>
        <xdr:cNvSpPr txBox="1"/>
      </xdr:nvSpPr>
      <xdr:spPr>
        <a:xfrm>
          <a:off x="2717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85090</xdr:rowOff>
    </xdr:to>
    <xdr:cxnSp macro="">
      <xdr:nvCxnSpPr>
        <xdr:cNvPr id="75" name="直線コネクタ 74"/>
        <xdr:cNvCxnSpPr/>
      </xdr:nvCxnSpPr>
      <xdr:spPr>
        <a:xfrm>
          <a:off x="1320800" y="63220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6" name="フローチャート : 判断 75"/>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7" name="テキスト ボックス 76"/>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78" name="フローチャート : 判断 77"/>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143527</xdr:rowOff>
    </xdr:from>
    <xdr:ext cx="762000" cy="259045"/>
    <xdr:sp macro="" textlink="">
      <xdr:nvSpPr>
        <xdr:cNvPr id="79" name="テキスト ボックス 78"/>
        <xdr:cNvSpPr txBox="1"/>
      </xdr:nvSpPr>
      <xdr:spPr>
        <a:xfrm>
          <a:off x="939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5" name="円/楕円 84"/>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86377</xdr:rowOff>
    </xdr:from>
    <xdr:ext cx="762000" cy="259045"/>
    <xdr:sp macro="" textlink="">
      <xdr:nvSpPr>
        <xdr:cNvPr id="86" name="人件費該当値テキスト"/>
        <xdr:cNvSpPr txBox="1"/>
      </xdr:nvSpPr>
      <xdr:spPr>
        <a:xfrm>
          <a:off x="4914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34290</xdr:rowOff>
    </xdr:from>
    <xdr:to>
      <xdr:col>5</xdr:col>
      <xdr:colOff>600075</xdr:colOff>
      <xdr:row>37</xdr:row>
      <xdr:rowOff>135890</xdr:rowOff>
    </xdr:to>
    <xdr:sp macro="" textlink="">
      <xdr:nvSpPr>
        <xdr:cNvPr id="87" name="円/楕円 86"/>
        <xdr:cNvSpPr/>
      </xdr:nvSpPr>
      <xdr:spPr>
        <a:xfrm>
          <a:off x="3937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120667</xdr:rowOff>
    </xdr:from>
    <xdr:ext cx="736600" cy="259045"/>
    <xdr:sp macro="" textlink="">
      <xdr:nvSpPr>
        <xdr:cNvPr id="88" name="テキスト ボックス 87"/>
        <xdr:cNvSpPr txBox="1"/>
      </xdr:nvSpPr>
      <xdr:spPr>
        <a:xfrm>
          <a:off x="3606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11430</xdr:rowOff>
    </xdr:from>
    <xdr:to>
      <xdr:col>4</xdr:col>
      <xdr:colOff>396875</xdr:colOff>
      <xdr:row>37</xdr:row>
      <xdr:rowOff>113030</xdr:rowOff>
    </xdr:to>
    <xdr:sp macro="" textlink="">
      <xdr:nvSpPr>
        <xdr:cNvPr id="89" name="円/楕円 88"/>
        <xdr:cNvSpPr/>
      </xdr:nvSpPr>
      <xdr:spPr>
        <a:xfrm>
          <a:off x="3048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97807</xdr:rowOff>
    </xdr:from>
    <xdr:ext cx="762000" cy="259045"/>
    <xdr:sp macro="" textlink="">
      <xdr:nvSpPr>
        <xdr:cNvPr id="90" name="テキスト ボックス 89"/>
        <xdr:cNvSpPr txBox="1"/>
      </xdr:nvSpPr>
      <xdr:spPr>
        <a:xfrm>
          <a:off x="2717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34290</xdr:rowOff>
    </xdr:from>
    <xdr:to>
      <xdr:col>3</xdr:col>
      <xdr:colOff>193675</xdr:colOff>
      <xdr:row>37</xdr:row>
      <xdr:rowOff>135890</xdr:rowOff>
    </xdr:to>
    <xdr:sp macro="" textlink="">
      <xdr:nvSpPr>
        <xdr:cNvPr id="91" name="円/楕円 90"/>
        <xdr:cNvSpPr/>
      </xdr:nvSpPr>
      <xdr:spPr>
        <a:xfrm>
          <a:off x="2159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92" name="テキスト ボックス 91"/>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93" name="円/楕円 92"/>
        <xdr:cNvSpPr/>
      </xdr:nvSpPr>
      <xdr:spPr>
        <a:xfrm>
          <a:off x="1270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39387</xdr:rowOff>
    </xdr:from>
    <xdr:ext cx="762000" cy="259045"/>
    <xdr:sp macro="" textlink="">
      <xdr:nvSpPr>
        <xdr:cNvPr id="94" name="テキスト ボックス 93"/>
        <xdr:cNvSpPr txBox="1"/>
      </xdr:nvSpPr>
      <xdr:spPr>
        <a:xfrm>
          <a:off x="939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前年度からほぼ同水準だが、</a:t>
          </a:r>
          <a:r>
            <a:rPr kumimoji="1" lang="en-US" altLang="ja-JP" sz="1300">
              <a:solidFill>
                <a:schemeClr val="dk1"/>
              </a:solidFill>
              <a:effectLst/>
              <a:latin typeface="+mn-lt"/>
              <a:ea typeface="+mn-ea"/>
              <a:cs typeface="+mn-cs"/>
            </a:rPr>
            <a:t>0.3</a:t>
          </a:r>
          <a:r>
            <a:rPr kumimoji="1" lang="ja-JP" altLang="en-US" sz="1300">
              <a:solidFill>
                <a:schemeClr val="dk1"/>
              </a:solidFill>
              <a:effectLst/>
              <a:latin typeface="+mn-lt"/>
              <a:ea typeface="+mn-ea"/>
              <a:cs typeface="+mn-cs"/>
            </a:rPr>
            <a:t>ポイントだけ上昇している。この要因としては</a:t>
          </a:r>
          <a:r>
            <a:rPr kumimoji="1" lang="ja-JP" altLang="ja-JP" sz="1300">
              <a:solidFill>
                <a:schemeClr val="dk1"/>
              </a:solidFill>
              <a:effectLst/>
              <a:latin typeface="+mn-lt"/>
              <a:ea typeface="+mn-ea"/>
              <a:cs typeface="+mn-cs"/>
            </a:rPr>
            <a:t>小学校ＯＡ機器リース</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更新</a:t>
          </a:r>
          <a:r>
            <a:rPr kumimoji="1" lang="ja-JP" altLang="en-US" sz="1300">
              <a:solidFill>
                <a:schemeClr val="dk1"/>
              </a:solidFill>
              <a:effectLst/>
              <a:latin typeface="+mn-lt"/>
              <a:ea typeface="+mn-ea"/>
              <a:cs typeface="+mn-cs"/>
            </a:rPr>
            <a:t>などが挙げられる。類似団体平均よりかなり低い水準であるが、上昇傾向を回避するため引き続き経費全般にわたり低コスト化に努める。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42418</xdr:rowOff>
    </xdr:from>
    <xdr:to>
      <xdr:col>24</xdr:col>
      <xdr:colOff>31750</xdr:colOff>
      <xdr:row>21</xdr:row>
      <xdr:rowOff>60706</xdr:rowOff>
    </xdr:to>
    <xdr:cxnSp macro="">
      <xdr:nvCxnSpPr>
        <xdr:cNvPr id="120" name="直線コネクタ 119"/>
        <xdr:cNvCxnSpPr/>
      </xdr:nvCxnSpPr>
      <xdr:spPr>
        <a:xfrm flipV="1">
          <a:off x="16510000" y="2271268"/>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32783</xdr:rowOff>
    </xdr:from>
    <xdr:ext cx="762000" cy="259045"/>
    <xdr:sp macro="" textlink="">
      <xdr:nvSpPr>
        <xdr:cNvPr id="121" name="物件費最小値テキスト"/>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21</xdr:row>
      <xdr:rowOff>60706</xdr:rowOff>
    </xdr:from>
    <xdr:to>
      <xdr:col>24</xdr:col>
      <xdr:colOff>120650</xdr:colOff>
      <xdr:row>21</xdr:row>
      <xdr:rowOff>60706</xdr:rowOff>
    </xdr:to>
    <xdr:cxnSp macro="">
      <xdr:nvCxnSpPr>
        <xdr:cNvPr id="122" name="直線コネクタ 121"/>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128795</xdr:rowOff>
    </xdr:from>
    <xdr:ext cx="762000" cy="259045"/>
    <xdr:sp macro="" textlink="">
      <xdr:nvSpPr>
        <xdr:cNvPr id="123" name="物件費最大値テキスト"/>
        <xdr:cNvSpPr txBox="1"/>
      </xdr:nvSpPr>
      <xdr:spPr>
        <a:xfrm>
          <a:off x="16598900" y="201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42418</xdr:rowOff>
    </xdr:from>
    <xdr:to>
      <xdr:col>24</xdr:col>
      <xdr:colOff>120650</xdr:colOff>
      <xdr:row>13</xdr:row>
      <xdr:rowOff>42418</xdr:rowOff>
    </xdr:to>
    <xdr:cxnSp macro="">
      <xdr:nvCxnSpPr>
        <xdr:cNvPr id="124" name="直線コネクタ 123"/>
        <xdr:cNvCxnSpPr/>
      </xdr:nvCxnSpPr>
      <xdr:spPr>
        <a:xfrm>
          <a:off x="16421100" y="227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44704</xdr:rowOff>
    </xdr:from>
    <xdr:to>
      <xdr:col>24</xdr:col>
      <xdr:colOff>31750</xdr:colOff>
      <xdr:row>14</xdr:row>
      <xdr:rowOff>72136</xdr:rowOff>
    </xdr:to>
    <xdr:cxnSp macro="">
      <xdr:nvCxnSpPr>
        <xdr:cNvPr id="125" name="直線コネクタ 124"/>
        <xdr:cNvCxnSpPr/>
      </xdr:nvCxnSpPr>
      <xdr:spPr>
        <a:xfrm>
          <a:off x="15671800" y="24450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142003</xdr:rowOff>
    </xdr:from>
    <xdr:ext cx="762000" cy="259045"/>
    <xdr:sp macro="" textlink="">
      <xdr:nvSpPr>
        <xdr:cNvPr id="126" name="物件費平均値テキスト"/>
        <xdr:cNvSpPr txBox="1"/>
      </xdr:nvSpPr>
      <xdr:spPr>
        <a:xfrm>
          <a:off x="16598900" y="2713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169926</xdr:rowOff>
    </xdr:from>
    <xdr:to>
      <xdr:col>24</xdr:col>
      <xdr:colOff>82550</xdr:colOff>
      <xdr:row>16</xdr:row>
      <xdr:rowOff>100076</xdr:rowOff>
    </xdr:to>
    <xdr:sp macro="" textlink="">
      <xdr:nvSpPr>
        <xdr:cNvPr id="127" name="フローチャート : 判断 126"/>
        <xdr:cNvSpPr/>
      </xdr:nvSpPr>
      <xdr:spPr>
        <a:xfrm>
          <a:off x="164592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44704</xdr:rowOff>
    </xdr:from>
    <xdr:to>
      <xdr:col>22</xdr:col>
      <xdr:colOff>565150</xdr:colOff>
      <xdr:row>14</xdr:row>
      <xdr:rowOff>72136</xdr:rowOff>
    </xdr:to>
    <xdr:cxnSp macro="">
      <xdr:nvCxnSpPr>
        <xdr:cNvPr id="128" name="直線コネクタ 127"/>
        <xdr:cNvCxnSpPr/>
      </xdr:nvCxnSpPr>
      <xdr:spPr>
        <a:xfrm flipV="1">
          <a:off x="14782800" y="24450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96774</xdr:rowOff>
    </xdr:from>
    <xdr:to>
      <xdr:col>22</xdr:col>
      <xdr:colOff>615950</xdr:colOff>
      <xdr:row>16</xdr:row>
      <xdr:rowOff>26924</xdr:rowOff>
    </xdr:to>
    <xdr:sp macro="" textlink="">
      <xdr:nvSpPr>
        <xdr:cNvPr id="129" name="フローチャート : 判断 128"/>
        <xdr:cNvSpPr/>
      </xdr:nvSpPr>
      <xdr:spPr>
        <a:xfrm>
          <a:off x="15621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11701</xdr:rowOff>
    </xdr:from>
    <xdr:ext cx="736600" cy="259045"/>
    <xdr:sp macro="" textlink="">
      <xdr:nvSpPr>
        <xdr:cNvPr id="130" name="テキスト ボックス 129"/>
        <xdr:cNvSpPr txBox="1"/>
      </xdr:nvSpPr>
      <xdr:spPr>
        <a:xfrm>
          <a:off x="15290800" y="2754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170434</xdr:rowOff>
    </xdr:from>
    <xdr:to>
      <xdr:col>21</xdr:col>
      <xdr:colOff>361950</xdr:colOff>
      <xdr:row>14</xdr:row>
      <xdr:rowOff>72136</xdr:rowOff>
    </xdr:to>
    <xdr:cxnSp macro="">
      <xdr:nvCxnSpPr>
        <xdr:cNvPr id="131" name="直線コネクタ 130"/>
        <xdr:cNvCxnSpPr/>
      </xdr:nvCxnSpPr>
      <xdr:spPr>
        <a:xfrm>
          <a:off x="13893800" y="239928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32766</xdr:rowOff>
    </xdr:from>
    <xdr:to>
      <xdr:col>21</xdr:col>
      <xdr:colOff>412750</xdr:colOff>
      <xdr:row>15</xdr:row>
      <xdr:rowOff>134366</xdr:rowOff>
    </xdr:to>
    <xdr:sp macro="" textlink="">
      <xdr:nvSpPr>
        <xdr:cNvPr id="132" name="フローチャート : 判断 131"/>
        <xdr:cNvSpPr/>
      </xdr:nvSpPr>
      <xdr:spPr>
        <a:xfrm>
          <a:off x="147320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119143</xdr:rowOff>
    </xdr:from>
    <xdr:ext cx="762000" cy="259045"/>
    <xdr:sp macro="" textlink="">
      <xdr:nvSpPr>
        <xdr:cNvPr id="133" name="テキスト ボックス 132"/>
        <xdr:cNvSpPr txBox="1"/>
      </xdr:nvSpPr>
      <xdr:spPr>
        <a:xfrm>
          <a:off x="14401800" y="269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115570</xdr:rowOff>
    </xdr:from>
    <xdr:to>
      <xdr:col>20</xdr:col>
      <xdr:colOff>158750</xdr:colOff>
      <xdr:row>13</xdr:row>
      <xdr:rowOff>170434</xdr:rowOff>
    </xdr:to>
    <xdr:cxnSp macro="">
      <xdr:nvCxnSpPr>
        <xdr:cNvPr id="134" name="直線コネクタ 133"/>
        <xdr:cNvCxnSpPr/>
      </xdr:nvCxnSpPr>
      <xdr:spPr>
        <a:xfrm>
          <a:off x="13004800" y="234442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167640</xdr:rowOff>
    </xdr:from>
    <xdr:to>
      <xdr:col>20</xdr:col>
      <xdr:colOff>209550</xdr:colOff>
      <xdr:row>15</xdr:row>
      <xdr:rowOff>97790</xdr:rowOff>
    </xdr:to>
    <xdr:sp macro="" textlink="">
      <xdr:nvSpPr>
        <xdr:cNvPr id="135" name="フローチャート : 判断 134"/>
        <xdr:cNvSpPr/>
      </xdr:nvSpPr>
      <xdr:spPr>
        <a:xfrm>
          <a:off x="13843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82567</xdr:rowOff>
    </xdr:from>
    <xdr:ext cx="762000" cy="259045"/>
    <xdr:sp macro="" textlink="">
      <xdr:nvSpPr>
        <xdr:cNvPr id="136" name="テキスト ボックス 135"/>
        <xdr:cNvSpPr txBox="1"/>
      </xdr:nvSpPr>
      <xdr:spPr>
        <a:xfrm>
          <a:off x="13512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140208</xdr:rowOff>
    </xdr:from>
    <xdr:to>
      <xdr:col>19</xdr:col>
      <xdr:colOff>6350</xdr:colOff>
      <xdr:row>15</xdr:row>
      <xdr:rowOff>70358</xdr:rowOff>
    </xdr:to>
    <xdr:sp macro="" textlink="">
      <xdr:nvSpPr>
        <xdr:cNvPr id="137" name="フローチャート : 判断 136"/>
        <xdr:cNvSpPr/>
      </xdr:nvSpPr>
      <xdr:spPr>
        <a:xfrm>
          <a:off x="12954000" y="2540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55135</xdr:rowOff>
    </xdr:from>
    <xdr:ext cx="762000" cy="259045"/>
    <xdr:sp macro="" textlink="">
      <xdr:nvSpPr>
        <xdr:cNvPr id="138" name="テキスト ボックス 137"/>
        <xdr:cNvSpPr txBox="1"/>
      </xdr:nvSpPr>
      <xdr:spPr>
        <a:xfrm>
          <a:off x="12623800" y="2626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21336</xdr:rowOff>
    </xdr:from>
    <xdr:to>
      <xdr:col>24</xdr:col>
      <xdr:colOff>82550</xdr:colOff>
      <xdr:row>14</xdr:row>
      <xdr:rowOff>122936</xdr:rowOff>
    </xdr:to>
    <xdr:sp macro="" textlink="">
      <xdr:nvSpPr>
        <xdr:cNvPr id="144" name="円/楕円 143"/>
        <xdr:cNvSpPr/>
      </xdr:nvSpPr>
      <xdr:spPr>
        <a:xfrm>
          <a:off x="164592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37863</xdr:rowOff>
    </xdr:from>
    <xdr:ext cx="762000" cy="259045"/>
    <xdr:sp macro="" textlink="">
      <xdr:nvSpPr>
        <xdr:cNvPr id="145" name="物件費該当値テキスト"/>
        <xdr:cNvSpPr txBox="1"/>
      </xdr:nvSpPr>
      <xdr:spPr>
        <a:xfrm>
          <a:off x="16598900" y="226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165354</xdr:rowOff>
    </xdr:from>
    <xdr:to>
      <xdr:col>22</xdr:col>
      <xdr:colOff>615950</xdr:colOff>
      <xdr:row>14</xdr:row>
      <xdr:rowOff>95504</xdr:rowOff>
    </xdr:to>
    <xdr:sp macro="" textlink="">
      <xdr:nvSpPr>
        <xdr:cNvPr id="146" name="円/楕円 145"/>
        <xdr:cNvSpPr/>
      </xdr:nvSpPr>
      <xdr:spPr>
        <a:xfrm>
          <a:off x="15621000" y="239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105681</xdr:rowOff>
    </xdr:from>
    <xdr:ext cx="736600" cy="259045"/>
    <xdr:sp macro="" textlink="">
      <xdr:nvSpPr>
        <xdr:cNvPr id="147" name="テキスト ボックス 146"/>
        <xdr:cNvSpPr txBox="1"/>
      </xdr:nvSpPr>
      <xdr:spPr>
        <a:xfrm>
          <a:off x="15290800" y="2163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21336</xdr:rowOff>
    </xdr:from>
    <xdr:to>
      <xdr:col>21</xdr:col>
      <xdr:colOff>412750</xdr:colOff>
      <xdr:row>14</xdr:row>
      <xdr:rowOff>122936</xdr:rowOff>
    </xdr:to>
    <xdr:sp macro="" textlink="">
      <xdr:nvSpPr>
        <xdr:cNvPr id="148" name="円/楕円 147"/>
        <xdr:cNvSpPr/>
      </xdr:nvSpPr>
      <xdr:spPr>
        <a:xfrm>
          <a:off x="14732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133113</xdr:rowOff>
    </xdr:from>
    <xdr:ext cx="762000" cy="259045"/>
    <xdr:sp macro="" textlink="">
      <xdr:nvSpPr>
        <xdr:cNvPr id="149" name="テキスト ボックス 148"/>
        <xdr:cNvSpPr txBox="1"/>
      </xdr:nvSpPr>
      <xdr:spPr>
        <a:xfrm>
          <a:off x="14401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119634</xdr:rowOff>
    </xdr:from>
    <xdr:to>
      <xdr:col>20</xdr:col>
      <xdr:colOff>209550</xdr:colOff>
      <xdr:row>14</xdr:row>
      <xdr:rowOff>49784</xdr:rowOff>
    </xdr:to>
    <xdr:sp macro="" textlink="">
      <xdr:nvSpPr>
        <xdr:cNvPr id="150" name="円/楕円 149"/>
        <xdr:cNvSpPr/>
      </xdr:nvSpPr>
      <xdr:spPr>
        <a:xfrm>
          <a:off x="13843000" y="234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59961</xdr:rowOff>
    </xdr:from>
    <xdr:ext cx="762000" cy="259045"/>
    <xdr:sp macro="" textlink="">
      <xdr:nvSpPr>
        <xdr:cNvPr id="151" name="テキスト ボックス 150"/>
        <xdr:cNvSpPr txBox="1"/>
      </xdr:nvSpPr>
      <xdr:spPr>
        <a:xfrm>
          <a:off x="135128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64770</xdr:rowOff>
    </xdr:from>
    <xdr:to>
      <xdr:col>19</xdr:col>
      <xdr:colOff>6350</xdr:colOff>
      <xdr:row>13</xdr:row>
      <xdr:rowOff>166370</xdr:rowOff>
    </xdr:to>
    <xdr:sp macro="" textlink="">
      <xdr:nvSpPr>
        <xdr:cNvPr id="152" name="円/楕円 151"/>
        <xdr:cNvSpPr/>
      </xdr:nvSpPr>
      <xdr:spPr>
        <a:xfrm>
          <a:off x="12954000" y="229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5097</xdr:rowOff>
    </xdr:from>
    <xdr:ext cx="762000" cy="259045"/>
    <xdr:sp macro="" textlink="">
      <xdr:nvSpPr>
        <xdr:cNvPr id="153" name="テキスト ボックス 152"/>
        <xdr:cNvSpPr txBox="1"/>
      </xdr:nvSpPr>
      <xdr:spPr>
        <a:xfrm>
          <a:off x="12623800" y="206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0.6</a:t>
          </a:r>
          <a:r>
            <a:rPr kumimoji="1" lang="ja-JP" altLang="en-US" sz="1300">
              <a:latin typeface="ＭＳ Ｐゴシック"/>
            </a:rPr>
            <a:t>ポイント上昇しているが、この要因としては障がい福祉サービス給付費など、障がい児・者をはじめ高齢者に至るまで様々な福祉施策の推進によるものと推測される。扶助費は今後も増幅する見込みであるため、資格審査等の適正化や施設利用のルールづくりなど、過度な財政圧迫に歯止めをかけるよう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101600</xdr:rowOff>
    </xdr:from>
    <xdr:to>
      <xdr:col>7</xdr:col>
      <xdr:colOff>15875</xdr:colOff>
      <xdr:row>61</xdr:row>
      <xdr:rowOff>69850</xdr:rowOff>
    </xdr:to>
    <xdr:cxnSp macro="">
      <xdr:nvCxnSpPr>
        <xdr:cNvPr id="181" name="直線コネクタ 180"/>
        <xdr:cNvCxnSpPr/>
      </xdr:nvCxnSpPr>
      <xdr:spPr>
        <a:xfrm flipV="1">
          <a:off x="4826000" y="90170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2"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3" name="直線コネクタ 182"/>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16527</xdr:rowOff>
    </xdr:from>
    <xdr:ext cx="762000" cy="259045"/>
    <xdr:sp macro="" textlink="">
      <xdr:nvSpPr>
        <xdr:cNvPr id="184" name="扶助費最大値テキスト"/>
        <xdr:cNvSpPr txBox="1"/>
      </xdr:nvSpPr>
      <xdr:spPr>
        <a:xfrm>
          <a:off x="49149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52</xdr:row>
      <xdr:rowOff>101600</xdr:rowOff>
    </xdr:from>
    <xdr:to>
      <xdr:col>7</xdr:col>
      <xdr:colOff>104775</xdr:colOff>
      <xdr:row>52</xdr:row>
      <xdr:rowOff>101600</xdr:rowOff>
    </xdr:to>
    <xdr:cxnSp macro="">
      <xdr:nvCxnSpPr>
        <xdr:cNvPr id="185" name="直線コネクタ 184"/>
        <xdr:cNvCxnSpPr/>
      </xdr:nvCxnSpPr>
      <xdr:spPr>
        <a:xfrm>
          <a:off x="4737100" y="901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6350</xdr:rowOff>
    </xdr:from>
    <xdr:to>
      <xdr:col>7</xdr:col>
      <xdr:colOff>15875</xdr:colOff>
      <xdr:row>55</xdr:row>
      <xdr:rowOff>82550</xdr:rowOff>
    </xdr:to>
    <xdr:cxnSp macro="">
      <xdr:nvCxnSpPr>
        <xdr:cNvPr id="186" name="直線コネクタ 185"/>
        <xdr:cNvCxnSpPr/>
      </xdr:nvCxnSpPr>
      <xdr:spPr>
        <a:xfrm>
          <a:off x="3987800" y="9436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101600</xdr:rowOff>
    </xdr:from>
    <xdr:to>
      <xdr:col>5</xdr:col>
      <xdr:colOff>549275</xdr:colOff>
      <xdr:row>55</xdr:row>
      <xdr:rowOff>6350</xdr:rowOff>
    </xdr:to>
    <xdr:cxnSp macro="">
      <xdr:nvCxnSpPr>
        <xdr:cNvPr id="189" name="直線コネクタ 188"/>
        <xdr:cNvCxnSpPr/>
      </xdr:nvCxnSpPr>
      <xdr:spPr>
        <a:xfrm>
          <a:off x="3098800" y="9359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120650</xdr:rowOff>
    </xdr:from>
    <xdr:to>
      <xdr:col>5</xdr:col>
      <xdr:colOff>600075</xdr:colOff>
      <xdr:row>56</xdr:row>
      <xdr:rowOff>50800</xdr:rowOff>
    </xdr:to>
    <xdr:sp macro="" textlink="">
      <xdr:nvSpPr>
        <xdr:cNvPr id="190" name="フローチャート : 判断 189"/>
        <xdr:cNvSpPr/>
      </xdr:nvSpPr>
      <xdr:spPr>
        <a:xfrm>
          <a:off x="3937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35577</xdr:rowOff>
    </xdr:from>
    <xdr:ext cx="736600" cy="259045"/>
    <xdr:sp macro="" textlink="">
      <xdr:nvSpPr>
        <xdr:cNvPr id="191" name="テキスト ボックス 190"/>
        <xdr:cNvSpPr txBox="1"/>
      </xdr:nvSpPr>
      <xdr:spPr>
        <a:xfrm>
          <a:off x="3606800" y="963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101600</xdr:rowOff>
    </xdr:from>
    <xdr:to>
      <xdr:col>4</xdr:col>
      <xdr:colOff>346075</xdr:colOff>
      <xdr:row>55</xdr:row>
      <xdr:rowOff>6350</xdr:rowOff>
    </xdr:to>
    <xdr:cxnSp macro="">
      <xdr:nvCxnSpPr>
        <xdr:cNvPr id="192" name="直線コネクタ 191"/>
        <xdr:cNvCxnSpPr/>
      </xdr:nvCxnSpPr>
      <xdr:spPr>
        <a:xfrm flipV="1">
          <a:off x="2209800" y="9359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69850</xdr:rowOff>
    </xdr:from>
    <xdr:to>
      <xdr:col>4</xdr:col>
      <xdr:colOff>396875</xdr:colOff>
      <xdr:row>56</xdr:row>
      <xdr:rowOff>0</xdr:rowOff>
    </xdr:to>
    <xdr:sp macro="" textlink="">
      <xdr:nvSpPr>
        <xdr:cNvPr id="193" name="フローチャート : 判断 192"/>
        <xdr:cNvSpPr/>
      </xdr:nvSpPr>
      <xdr:spPr>
        <a:xfrm>
          <a:off x="3048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156227</xdr:rowOff>
    </xdr:from>
    <xdr:ext cx="762000" cy="259045"/>
    <xdr:sp macro="" textlink="">
      <xdr:nvSpPr>
        <xdr:cNvPr id="194" name="テキスト ボックス 193"/>
        <xdr:cNvSpPr txBox="1"/>
      </xdr:nvSpPr>
      <xdr:spPr>
        <a:xfrm>
          <a:off x="2717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76200</xdr:rowOff>
    </xdr:from>
    <xdr:to>
      <xdr:col>3</xdr:col>
      <xdr:colOff>142875</xdr:colOff>
      <xdr:row>55</xdr:row>
      <xdr:rowOff>6350</xdr:rowOff>
    </xdr:to>
    <xdr:cxnSp macro="">
      <xdr:nvCxnSpPr>
        <xdr:cNvPr id="195" name="直線コネクタ 194"/>
        <xdr:cNvCxnSpPr/>
      </xdr:nvCxnSpPr>
      <xdr:spPr>
        <a:xfrm>
          <a:off x="1320800" y="9334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44450</xdr:rowOff>
    </xdr:from>
    <xdr:to>
      <xdr:col>3</xdr:col>
      <xdr:colOff>193675</xdr:colOff>
      <xdr:row>55</xdr:row>
      <xdr:rowOff>146050</xdr:rowOff>
    </xdr:to>
    <xdr:sp macro="" textlink="">
      <xdr:nvSpPr>
        <xdr:cNvPr id="196" name="フローチャート : 判断 195"/>
        <xdr:cNvSpPr/>
      </xdr:nvSpPr>
      <xdr:spPr>
        <a:xfrm>
          <a:off x="2159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130827</xdr:rowOff>
    </xdr:from>
    <xdr:ext cx="762000" cy="259045"/>
    <xdr:sp macro="" textlink="">
      <xdr:nvSpPr>
        <xdr:cNvPr id="197" name="テキスト ボックス 196"/>
        <xdr:cNvSpPr txBox="1"/>
      </xdr:nvSpPr>
      <xdr:spPr>
        <a:xfrm>
          <a:off x="1828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9" name="テキスト ボックス 19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31750</xdr:rowOff>
    </xdr:from>
    <xdr:to>
      <xdr:col>7</xdr:col>
      <xdr:colOff>66675</xdr:colOff>
      <xdr:row>55</xdr:row>
      <xdr:rowOff>133350</xdr:rowOff>
    </xdr:to>
    <xdr:sp macro="" textlink="">
      <xdr:nvSpPr>
        <xdr:cNvPr id="205" name="円/楕円 204"/>
        <xdr:cNvSpPr/>
      </xdr:nvSpPr>
      <xdr:spPr>
        <a:xfrm>
          <a:off x="47752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48277</xdr:rowOff>
    </xdr:from>
    <xdr:ext cx="762000" cy="259045"/>
    <xdr:sp macro="" textlink="">
      <xdr:nvSpPr>
        <xdr:cNvPr id="206" name="扶助費該当値テキスト"/>
        <xdr:cNvSpPr txBox="1"/>
      </xdr:nvSpPr>
      <xdr:spPr>
        <a:xfrm>
          <a:off x="49149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127000</xdr:rowOff>
    </xdr:from>
    <xdr:to>
      <xdr:col>5</xdr:col>
      <xdr:colOff>600075</xdr:colOff>
      <xdr:row>55</xdr:row>
      <xdr:rowOff>57150</xdr:rowOff>
    </xdr:to>
    <xdr:sp macro="" textlink="">
      <xdr:nvSpPr>
        <xdr:cNvPr id="207" name="円/楕円 206"/>
        <xdr:cNvSpPr/>
      </xdr:nvSpPr>
      <xdr:spPr>
        <a:xfrm>
          <a:off x="3937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67327</xdr:rowOff>
    </xdr:from>
    <xdr:ext cx="736600" cy="259045"/>
    <xdr:sp macro="" textlink="">
      <xdr:nvSpPr>
        <xdr:cNvPr id="208" name="テキスト ボックス 207"/>
        <xdr:cNvSpPr txBox="1"/>
      </xdr:nvSpPr>
      <xdr:spPr>
        <a:xfrm>
          <a:off x="3606800" y="915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50800</xdr:rowOff>
    </xdr:from>
    <xdr:to>
      <xdr:col>4</xdr:col>
      <xdr:colOff>396875</xdr:colOff>
      <xdr:row>54</xdr:row>
      <xdr:rowOff>152400</xdr:rowOff>
    </xdr:to>
    <xdr:sp macro="" textlink="">
      <xdr:nvSpPr>
        <xdr:cNvPr id="209" name="円/楕円 208"/>
        <xdr:cNvSpPr/>
      </xdr:nvSpPr>
      <xdr:spPr>
        <a:xfrm>
          <a:off x="3048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162577</xdr:rowOff>
    </xdr:from>
    <xdr:ext cx="762000" cy="259045"/>
    <xdr:sp macro="" textlink="">
      <xdr:nvSpPr>
        <xdr:cNvPr id="210" name="テキスト ボックス 209"/>
        <xdr:cNvSpPr txBox="1"/>
      </xdr:nvSpPr>
      <xdr:spPr>
        <a:xfrm>
          <a:off x="2717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127000</xdr:rowOff>
    </xdr:from>
    <xdr:to>
      <xdr:col>3</xdr:col>
      <xdr:colOff>193675</xdr:colOff>
      <xdr:row>55</xdr:row>
      <xdr:rowOff>57150</xdr:rowOff>
    </xdr:to>
    <xdr:sp macro="" textlink="">
      <xdr:nvSpPr>
        <xdr:cNvPr id="211" name="円/楕円 210"/>
        <xdr:cNvSpPr/>
      </xdr:nvSpPr>
      <xdr:spPr>
        <a:xfrm>
          <a:off x="2159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67327</xdr:rowOff>
    </xdr:from>
    <xdr:ext cx="762000" cy="259045"/>
    <xdr:sp macro="" textlink="">
      <xdr:nvSpPr>
        <xdr:cNvPr id="212" name="テキスト ボックス 211"/>
        <xdr:cNvSpPr txBox="1"/>
      </xdr:nvSpPr>
      <xdr:spPr>
        <a:xfrm>
          <a:off x="1828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25400</xdr:rowOff>
    </xdr:from>
    <xdr:to>
      <xdr:col>1</xdr:col>
      <xdr:colOff>676275</xdr:colOff>
      <xdr:row>54</xdr:row>
      <xdr:rowOff>127000</xdr:rowOff>
    </xdr:to>
    <xdr:sp macro="" textlink="">
      <xdr:nvSpPr>
        <xdr:cNvPr id="213" name="円/楕円 212"/>
        <xdr:cNvSpPr/>
      </xdr:nvSpPr>
      <xdr:spPr>
        <a:xfrm>
          <a:off x="1270000" y="928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137177</xdr:rowOff>
    </xdr:from>
    <xdr:ext cx="762000" cy="259045"/>
    <xdr:sp macro="" textlink="">
      <xdr:nvSpPr>
        <xdr:cNvPr id="214" name="テキスト ボックス 213"/>
        <xdr:cNvSpPr txBox="1"/>
      </xdr:nvSpPr>
      <xdr:spPr>
        <a:xfrm>
          <a:off x="9398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前年度から</a:t>
          </a:r>
          <a:r>
            <a:rPr kumimoji="1" lang="en-US" altLang="ja-JP" sz="1300" baseline="0">
              <a:latin typeface="ＭＳ Ｐゴシック"/>
            </a:rPr>
            <a:t>0.6</a:t>
          </a:r>
          <a:r>
            <a:rPr kumimoji="1" lang="ja-JP" altLang="en-US" sz="1300" baseline="0">
              <a:latin typeface="ＭＳ Ｐゴシック"/>
            </a:rPr>
            <a:t>ポイント上昇しているが、この要因としては、国民健康保険特別会計や後期高齢者医療特別会計など他会計への繰出金の増が主なものである。引き続き、経費の増加抑制に取り組むとともに、制度運営の適正化を図るなど、普通会計の負担を減少させるよう努める。</a:t>
          </a:r>
          <a:endParaRPr kumimoji="1" lang="en-US" altLang="ja-JP" sz="1300" baseline="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69850</xdr:rowOff>
    </xdr:from>
    <xdr:to>
      <xdr:col>24</xdr:col>
      <xdr:colOff>590550</xdr:colOff>
      <xdr:row>62</xdr:row>
      <xdr:rowOff>69850</xdr:rowOff>
    </xdr:to>
    <xdr:cxnSp macro="">
      <xdr:nvCxnSpPr>
        <xdr:cNvPr id="229" name="直線コネクタ 228"/>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99077</xdr:rowOff>
    </xdr:from>
    <xdr:ext cx="508000" cy="259045"/>
    <xdr:sp macro="" textlink="">
      <xdr:nvSpPr>
        <xdr:cNvPr id="230" name="テキスト ボックス 229"/>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1" name="直線コネクタ 230"/>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2" name="テキスト ボックス 231"/>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12700</xdr:rowOff>
    </xdr:from>
    <xdr:to>
      <xdr:col>24</xdr:col>
      <xdr:colOff>590550</xdr:colOff>
      <xdr:row>59</xdr:row>
      <xdr:rowOff>12700</xdr:rowOff>
    </xdr:to>
    <xdr:cxnSp macro="">
      <xdr:nvCxnSpPr>
        <xdr:cNvPr id="233" name="直線コネクタ 232"/>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41927</xdr:rowOff>
    </xdr:from>
    <xdr:ext cx="508000" cy="259045"/>
    <xdr:sp macro="" textlink="">
      <xdr:nvSpPr>
        <xdr:cNvPr id="234" name="テキスト ボックス 233"/>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127000</xdr:rowOff>
    </xdr:from>
    <xdr:to>
      <xdr:col>24</xdr:col>
      <xdr:colOff>590550</xdr:colOff>
      <xdr:row>55</xdr:row>
      <xdr:rowOff>127000</xdr:rowOff>
    </xdr:to>
    <xdr:cxnSp macro="">
      <xdr:nvCxnSpPr>
        <xdr:cNvPr id="237" name="直線コネクタ 236"/>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156227</xdr:rowOff>
    </xdr:from>
    <xdr:ext cx="508000" cy="259045"/>
    <xdr:sp macro="" textlink="">
      <xdr:nvSpPr>
        <xdr:cNvPr id="238" name="テキスト ボックス 237"/>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9" name="直線コネクタ 23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40" name="テキスト ボックス 23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69850</xdr:rowOff>
    </xdr:from>
    <xdr:to>
      <xdr:col>24</xdr:col>
      <xdr:colOff>590550</xdr:colOff>
      <xdr:row>52</xdr:row>
      <xdr:rowOff>69850</xdr:rowOff>
    </xdr:to>
    <xdr:cxnSp macro="">
      <xdr:nvCxnSpPr>
        <xdr:cNvPr id="241" name="直線コネクタ 240"/>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99077</xdr:rowOff>
    </xdr:from>
    <xdr:ext cx="508000" cy="259045"/>
    <xdr:sp macro="" textlink="">
      <xdr:nvSpPr>
        <xdr:cNvPr id="242" name="テキスト ボックス 241"/>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88900</xdr:rowOff>
    </xdr:from>
    <xdr:to>
      <xdr:col>24</xdr:col>
      <xdr:colOff>31750</xdr:colOff>
      <xdr:row>61</xdr:row>
      <xdr:rowOff>117475</xdr:rowOff>
    </xdr:to>
    <xdr:cxnSp macro="">
      <xdr:nvCxnSpPr>
        <xdr:cNvPr id="246" name="直線コネクタ 245"/>
        <xdr:cNvCxnSpPr/>
      </xdr:nvCxnSpPr>
      <xdr:spPr>
        <a:xfrm flipV="1">
          <a:off x="16510000" y="917575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89552</xdr:rowOff>
    </xdr:from>
    <xdr:ext cx="762000" cy="259045"/>
    <xdr:sp macro="" textlink="">
      <xdr:nvSpPr>
        <xdr:cNvPr id="247" name="その他最小値テキスト"/>
        <xdr:cNvSpPr txBox="1"/>
      </xdr:nvSpPr>
      <xdr:spPr>
        <a:xfrm>
          <a:off x="16598900" y="1054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61</xdr:row>
      <xdr:rowOff>117475</xdr:rowOff>
    </xdr:from>
    <xdr:to>
      <xdr:col>24</xdr:col>
      <xdr:colOff>120650</xdr:colOff>
      <xdr:row>61</xdr:row>
      <xdr:rowOff>117475</xdr:rowOff>
    </xdr:to>
    <xdr:cxnSp macro="">
      <xdr:nvCxnSpPr>
        <xdr:cNvPr id="248" name="直線コネクタ 247"/>
        <xdr:cNvCxnSpPr/>
      </xdr:nvCxnSpPr>
      <xdr:spPr>
        <a:xfrm>
          <a:off x="16421100" y="10575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3827</xdr:rowOff>
    </xdr:from>
    <xdr:ext cx="762000" cy="259045"/>
    <xdr:sp macro="" textlink="">
      <xdr:nvSpPr>
        <xdr:cNvPr id="249" name="その他最大値テキスト"/>
        <xdr:cNvSpPr txBox="1"/>
      </xdr:nvSpPr>
      <xdr:spPr>
        <a:xfrm>
          <a:off x="16598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53</xdr:row>
      <xdr:rowOff>88900</xdr:rowOff>
    </xdr:from>
    <xdr:to>
      <xdr:col>24</xdr:col>
      <xdr:colOff>120650</xdr:colOff>
      <xdr:row>53</xdr:row>
      <xdr:rowOff>88900</xdr:rowOff>
    </xdr:to>
    <xdr:cxnSp macro="">
      <xdr:nvCxnSpPr>
        <xdr:cNvPr id="250" name="直線コネクタ 249"/>
        <xdr:cNvCxnSpPr/>
      </xdr:nvCxnSpPr>
      <xdr:spPr>
        <a:xfrm>
          <a:off x="16421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155575</xdr:rowOff>
    </xdr:from>
    <xdr:to>
      <xdr:col>24</xdr:col>
      <xdr:colOff>31750</xdr:colOff>
      <xdr:row>60</xdr:row>
      <xdr:rowOff>41275</xdr:rowOff>
    </xdr:to>
    <xdr:cxnSp macro="">
      <xdr:nvCxnSpPr>
        <xdr:cNvPr id="251" name="直線コネクタ 250"/>
        <xdr:cNvCxnSpPr/>
      </xdr:nvCxnSpPr>
      <xdr:spPr>
        <a:xfrm>
          <a:off x="15671800" y="1027112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35577</xdr:rowOff>
    </xdr:from>
    <xdr:ext cx="762000" cy="259045"/>
    <xdr:sp macro="" textlink="">
      <xdr:nvSpPr>
        <xdr:cNvPr id="252" name="その他平均値テキスト"/>
        <xdr:cNvSpPr txBox="1"/>
      </xdr:nvSpPr>
      <xdr:spPr>
        <a:xfrm>
          <a:off x="16598900" y="980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19050</xdr:rowOff>
    </xdr:from>
    <xdr:to>
      <xdr:col>24</xdr:col>
      <xdr:colOff>82550</xdr:colOff>
      <xdr:row>58</xdr:row>
      <xdr:rowOff>120650</xdr:rowOff>
    </xdr:to>
    <xdr:sp macro="" textlink="">
      <xdr:nvSpPr>
        <xdr:cNvPr id="253" name="フローチャート : 判断 252"/>
        <xdr:cNvSpPr/>
      </xdr:nvSpPr>
      <xdr:spPr>
        <a:xfrm>
          <a:off x="164592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155575</xdr:rowOff>
    </xdr:from>
    <xdr:to>
      <xdr:col>22</xdr:col>
      <xdr:colOff>565150</xdr:colOff>
      <xdr:row>59</xdr:row>
      <xdr:rowOff>165100</xdr:rowOff>
    </xdr:to>
    <xdr:cxnSp macro="">
      <xdr:nvCxnSpPr>
        <xdr:cNvPr id="254" name="直線コネクタ 253"/>
        <xdr:cNvCxnSpPr/>
      </xdr:nvCxnSpPr>
      <xdr:spPr>
        <a:xfrm flipV="1">
          <a:off x="14782800" y="102711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57150</xdr:rowOff>
    </xdr:from>
    <xdr:to>
      <xdr:col>22</xdr:col>
      <xdr:colOff>615950</xdr:colOff>
      <xdr:row>58</xdr:row>
      <xdr:rowOff>158750</xdr:rowOff>
    </xdr:to>
    <xdr:sp macro="" textlink="">
      <xdr:nvSpPr>
        <xdr:cNvPr id="255" name="フローチャート : 判断 254"/>
        <xdr:cNvSpPr/>
      </xdr:nvSpPr>
      <xdr:spPr>
        <a:xfrm>
          <a:off x="15621000" y="1000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168927</xdr:rowOff>
    </xdr:from>
    <xdr:ext cx="736600" cy="259045"/>
    <xdr:sp macro="" textlink="">
      <xdr:nvSpPr>
        <xdr:cNvPr id="256" name="テキスト ボックス 255"/>
        <xdr:cNvSpPr txBox="1"/>
      </xdr:nvSpPr>
      <xdr:spPr>
        <a:xfrm>
          <a:off x="15290800" y="9770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165100</xdr:rowOff>
    </xdr:from>
    <xdr:to>
      <xdr:col>21</xdr:col>
      <xdr:colOff>361950</xdr:colOff>
      <xdr:row>60</xdr:row>
      <xdr:rowOff>12700</xdr:rowOff>
    </xdr:to>
    <xdr:cxnSp macro="">
      <xdr:nvCxnSpPr>
        <xdr:cNvPr id="257" name="直線コネクタ 256"/>
        <xdr:cNvCxnSpPr/>
      </xdr:nvCxnSpPr>
      <xdr:spPr>
        <a:xfrm flipV="1">
          <a:off x="13893800" y="10280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38100</xdr:rowOff>
    </xdr:from>
    <xdr:to>
      <xdr:col>21</xdr:col>
      <xdr:colOff>412750</xdr:colOff>
      <xdr:row>58</xdr:row>
      <xdr:rowOff>139700</xdr:rowOff>
    </xdr:to>
    <xdr:sp macro="" textlink="">
      <xdr:nvSpPr>
        <xdr:cNvPr id="258" name="フローチャート : 判断 257"/>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149877</xdr:rowOff>
    </xdr:from>
    <xdr:ext cx="762000" cy="259045"/>
    <xdr:sp macro="" textlink="">
      <xdr:nvSpPr>
        <xdr:cNvPr id="259" name="テキスト ボックス 258"/>
        <xdr:cNvSpPr txBox="1"/>
      </xdr:nvSpPr>
      <xdr:spPr>
        <a:xfrm>
          <a:off x="14401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146050</xdr:rowOff>
    </xdr:from>
    <xdr:to>
      <xdr:col>20</xdr:col>
      <xdr:colOff>158750</xdr:colOff>
      <xdr:row>60</xdr:row>
      <xdr:rowOff>12700</xdr:rowOff>
    </xdr:to>
    <xdr:cxnSp macro="">
      <xdr:nvCxnSpPr>
        <xdr:cNvPr id="260" name="直線コネクタ 259"/>
        <xdr:cNvCxnSpPr/>
      </xdr:nvCxnSpPr>
      <xdr:spPr>
        <a:xfrm>
          <a:off x="13004800" y="10261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61" name="フローチャート : 判断 260"/>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149877</xdr:rowOff>
    </xdr:from>
    <xdr:ext cx="762000" cy="259045"/>
    <xdr:sp macro="" textlink="">
      <xdr:nvSpPr>
        <xdr:cNvPr id="262" name="テキスト ボックス 261"/>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63" name="フローチャート : 判断 262"/>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102252</xdr:rowOff>
    </xdr:from>
    <xdr:ext cx="762000" cy="259045"/>
    <xdr:sp macro="" textlink="">
      <xdr:nvSpPr>
        <xdr:cNvPr id="264" name="テキスト ボックス 263"/>
        <xdr:cNvSpPr txBox="1"/>
      </xdr:nvSpPr>
      <xdr:spPr>
        <a:xfrm>
          <a:off x="126238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59</xdr:row>
      <xdr:rowOff>161925</xdr:rowOff>
    </xdr:from>
    <xdr:to>
      <xdr:col>24</xdr:col>
      <xdr:colOff>82550</xdr:colOff>
      <xdr:row>60</xdr:row>
      <xdr:rowOff>92075</xdr:rowOff>
    </xdr:to>
    <xdr:sp macro="" textlink="">
      <xdr:nvSpPr>
        <xdr:cNvPr id="270" name="円/楕円 269"/>
        <xdr:cNvSpPr/>
      </xdr:nvSpPr>
      <xdr:spPr>
        <a:xfrm>
          <a:off x="16459200" y="1027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134002</xdr:rowOff>
    </xdr:from>
    <xdr:ext cx="762000" cy="259045"/>
    <xdr:sp macro="" textlink="">
      <xdr:nvSpPr>
        <xdr:cNvPr id="271" name="その他該当値テキスト"/>
        <xdr:cNvSpPr txBox="1"/>
      </xdr:nvSpPr>
      <xdr:spPr>
        <a:xfrm>
          <a:off x="16598900" y="1024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104775</xdr:rowOff>
    </xdr:from>
    <xdr:to>
      <xdr:col>22</xdr:col>
      <xdr:colOff>615950</xdr:colOff>
      <xdr:row>60</xdr:row>
      <xdr:rowOff>34925</xdr:rowOff>
    </xdr:to>
    <xdr:sp macro="" textlink="">
      <xdr:nvSpPr>
        <xdr:cNvPr id="272" name="円/楕円 271"/>
        <xdr:cNvSpPr/>
      </xdr:nvSpPr>
      <xdr:spPr>
        <a:xfrm>
          <a:off x="15621000" y="1022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19702</xdr:rowOff>
    </xdr:from>
    <xdr:ext cx="736600" cy="259045"/>
    <xdr:sp macro="" textlink="">
      <xdr:nvSpPr>
        <xdr:cNvPr id="273" name="テキスト ボックス 272"/>
        <xdr:cNvSpPr txBox="1"/>
      </xdr:nvSpPr>
      <xdr:spPr>
        <a:xfrm>
          <a:off x="15290800" y="10306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114300</xdr:rowOff>
    </xdr:from>
    <xdr:to>
      <xdr:col>21</xdr:col>
      <xdr:colOff>412750</xdr:colOff>
      <xdr:row>60</xdr:row>
      <xdr:rowOff>44450</xdr:rowOff>
    </xdr:to>
    <xdr:sp macro="" textlink="">
      <xdr:nvSpPr>
        <xdr:cNvPr id="274" name="円/楕円 273"/>
        <xdr:cNvSpPr/>
      </xdr:nvSpPr>
      <xdr:spPr>
        <a:xfrm>
          <a:off x="1473200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29227</xdr:rowOff>
    </xdr:from>
    <xdr:ext cx="762000" cy="259045"/>
    <xdr:sp macro="" textlink="">
      <xdr:nvSpPr>
        <xdr:cNvPr id="275" name="テキスト ボックス 274"/>
        <xdr:cNvSpPr txBox="1"/>
      </xdr:nvSpPr>
      <xdr:spPr>
        <a:xfrm>
          <a:off x="144018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133350</xdr:rowOff>
    </xdr:from>
    <xdr:to>
      <xdr:col>20</xdr:col>
      <xdr:colOff>209550</xdr:colOff>
      <xdr:row>60</xdr:row>
      <xdr:rowOff>63500</xdr:rowOff>
    </xdr:to>
    <xdr:sp macro="" textlink="">
      <xdr:nvSpPr>
        <xdr:cNvPr id="276" name="円/楕円 275"/>
        <xdr:cNvSpPr/>
      </xdr:nvSpPr>
      <xdr:spPr>
        <a:xfrm>
          <a:off x="13843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48277</xdr:rowOff>
    </xdr:from>
    <xdr:ext cx="762000" cy="259045"/>
    <xdr:sp macro="" textlink="">
      <xdr:nvSpPr>
        <xdr:cNvPr id="277" name="テキスト ボックス 276"/>
        <xdr:cNvSpPr txBox="1"/>
      </xdr:nvSpPr>
      <xdr:spPr>
        <a:xfrm>
          <a:off x="13512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95250</xdr:rowOff>
    </xdr:from>
    <xdr:to>
      <xdr:col>19</xdr:col>
      <xdr:colOff>6350</xdr:colOff>
      <xdr:row>60</xdr:row>
      <xdr:rowOff>25400</xdr:rowOff>
    </xdr:to>
    <xdr:sp macro="" textlink="">
      <xdr:nvSpPr>
        <xdr:cNvPr id="278" name="円/楕円 277"/>
        <xdr:cNvSpPr/>
      </xdr:nvSpPr>
      <xdr:spPr>
        <a:xfrm>
          <a:off x="12954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10177</xdr:rowOff>
    </xdr:from>
    <xdr:ext cx="762000" cy="259045"/>
    <xdr:sp macro="" textlink="">
      <xdr:nvSpPr>
        <xdr:cNvPr id="279" name="テキスト ボックス 278"/>
        <xdr:cNvSpPr txBox="1"/>
      </xdr:nvSpPr>
      <xdr:spPr>
        <a:xfrm>
          <a:off x="12623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2.0</a:t>
          </a:r>
          <a:r>
            <a:rPr kumimoji="1" lang="ja-JP" altLang="en-US" sz="1300">
              <a:latin typeface="ＭＳ Ｐゴシック"/>
            </a:rPr>
            <a:t>ポイントと急激に上昇しているが、この要因としては、ふるさと納税制度の推進による返礼品経費の増幅が主なものである。ふるさと納税は引き続き推進していくため、今後も同水準で推移すると考えられる。この他にも関係団体等への補助支出等も増幅傾向にあるため、今後も事業効果や金額の精査に重点をおき、経費節減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298" name="直線コネクタ 297"/>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299" name="テキスト ボックス 298"/>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132715</xdr:rowOff>
    </xdr:from>
    <xdr:to>
      <xdr:col>24</xdr:col>
      <xdr:colOff>31750</xdr:colOff>
      <xdr:row>41</xdr:row>
      <xdr:rowOff>86995</xdr:rowOff>
    </xdr:to>
    <xdr:cxnSp macro="">
      <xdr:nvCxnSpPr>
        <xdr:cNvPr id="302" name="直線コネクタ 301"/>
        <xdr:cNvCxnSpPr/>
      </xdr:nvCxnSpPr>
      <xdr:spPr>
        <a:xfrm flipV="1">
          <a:off x="16510000" y="596201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59072</xdr:rowOff>
    </xdr:from>
    <xdr:ext cx="762000" cy="259045"/>
    <xdr:sp macro="" textlink="">
      <xdr:nvSpPr>
        <xdr:cNvPr id="303" name="補助費等最小値テキスト"/>
        <xdr:cNvSpPr txBox="1"/>
      </xdr:nvSpPr>
      <xdr:spPr>
        <a:xfrm>
          <a:off x="16598900" y="7088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41</xdr:row>
      <xdr:rowOff>86995</xdr:rowOff>
    </xdr:from>
    <xdr:to>
      <xdr:col>24</xdr:col>
      <xdr:colOff>120650</xdr:colOff>
      <xdr:row>41</xdr:row>
      <xdr:rowOff>86995</xdr:rowOff>
    </xdr:to>
    <xdr:cxnSp macro="">
      <xdr:nvCxnSpPr>
        <xdr:cNvPr id="304" name="直線コネクタ 303"/>
        <xdr:cNvCxnSpPr/>
      </xdr:nvCxnSpPr>
      <xdr:spPr>
        <a:xfrm>
          <a:off x="16421100" y="711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47642</xdr:rowOff>
    </xdr:from>
    <xdr:ext cx="762000" cy="259045"/>
    <xdr:sp macro="" textlink="">
      <xdr:nvSpPr>
        <xdr:cNvPr id="305" name="補助費等最大値テキスト"/>
        <xdr:cNvSpPr txBox="1"/>
      </xdr:nvSpPr>
      <xdr:spPr>
        <a:xfrm>
          <a:off x="16598900" y="570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34</xdr:row>
      <xdr:rowOff>132715</xdr:rowOff>
    </xdr:from>
    <xdr:to>
      <xdr:col>24</xdr:col>
      <xdr:colOff>120650</xdr:colOff>
      <xdr:row>34</xdr:row>
      <xdr:rowOff>132715</xdr:rowOff>
    </xdr:to>
    <xdr:cxnSp macro="">
      <xdr:nvCxnSpPr>
        <xdr:cNvPr id="306" name="直線コネクタ 305"/>
        <xdr:cNvCxnSpPr/>
      </xdr:nvCxnSpPr>
      <xdr:spPr>
        <a:xfrm>
          <a:off x="16421100" y="596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144145</xdr:rowOff>
    </xdr:from>
    <xdr:to>
      <xdr:col>24</xdr:col>
      <xdr:colOff>31750</xdr:colOff>
      <xdr:row>37</xdr:row>
      <xdr:rowOff>86995</xdr:rowOff>
    </xdr:to>
    <xdr:cxnSp macro="">
      <xdr:nvCxnSpPr>
        <xdr:cNvPr id="307" name="直線コネクタ 306"/>
        <xdr:cNvCxnSpPr/>
      </xdr:nvCxnSpPr>
      <xdr:spPr>
        <a:xfrm>
          <a:off x="15671800" y="6316345"/>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42562</xdr:rowOff>
    </xdr:from>
    <xdr:ext cx="762000" cy="259045"/>
    <xdr:sp macro="" textlink="">
      <xdr:nvSpPr>
        <xdr:cNvPr id="308" name="補助費等平均値テキスト"/>
        <xdr:cNvSpPr txBox="1"/>
      </xdr:nvSpPr>
      <xdr:spPr>
        <a:xfrm>
          <a:off x="16598900" y="6386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70485</xdr:rowOff>
    </xdr:from>
    <xdr:to>
      <xdr:col>24</xdr:col>
      <xdr:colOff>82550</xdr:colOff>
      <xdr:row>38</xdr:row>
      <xdr:rowOff>635</xdr:rowOff>
    </xdr:to>
    <xdr:sp macro="" textlink="">
      <xdr:nvSpPr>
        <xdr:cNvPr id="309" name="フローチャート : 判断 308"/>
        <xdr:cNvSpPr/>
      </xdr:nvSpPr>
      <xdr:spPr>
        <a:xfrm>
          <a:off x="164592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144145</xdr:rowOff>
    </xdr:from>
    <xdr:to>
      <xdr:col>22</xdr:col>
      <xdr:colOff>565150</xdr:colOff>
      <xdr:row>36</xdr:row>
      <xdr:rowOff>149860</xdr:rowOff>
    </xdr:to>
    <xdr:cxnSp macro="">
      <xdr:nvCxnSpPr>
        <xdr:cNvPr id="310" name="直線コネクタ 309"/>
        <xdr:cNvCxnSpPr/>
      </xdr:nvCxnSpPr>
      <xdr:spPr>
        <a:xfrm flipV="1">
          <a:off x="14782800" y="631634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36195</xdr:rowOff>
    </xdr:from>
    <xdr:to>
      <xdr:col>22</xdr:col>
      <xdr:colOff>615950</xdr:colOff>
      <xdr:row>37</xdr:row>
      <xdr:rowOff>137795</xdr:rowOff>
    </xdr:to>
    <xdr:sp macro="" textlink="">
      <xdr:nvSpPr>
        <xdr:cNvPr id="311" name="フローチャート : 判断 310"/>
        <xdr:cNvSpPr/>
      </xdr:nvSpPr>
      <xdr:spPr>
        <a:xfrm>
          <a:off x="15621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122572</xdr:rowOff>
    </xdr:from>
    <xdr:ext cx="736600" cy="259045"/>
    <xdr:sp macro="" textlink="">
      <xdr:nvSpPr>
        <xdr:cNvPr id="312" name="テキスト ボックス 311"/>
        <xdr:cNvSpPr txBox="1"/>
      </xdr:nvSpPr>
      <xdr:spPr>
        <a:xfrm>
          <a:off x="15290800" y="6466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36</xdr:row>
      <xdr:rowOff>149860</xdr:rowOff>
    </xdr:to>
    <xdr:cxnSp macro="">
      <xdr:nvCxnSpPr>
        <xdr:cNvPr id="313" name="直線コネクタ 312"/>
        <xdr:cNvCxnSpPr/>
      </xdr:nvCxnSpPr>
      <xdr:spPr>
        <a:xfrm>
          <a:off x="13893800" y="632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36195</xdr:rowOff>
    </xdr:from>
    <xdr:to>
      <xdr:col>21</xdr:col>
      <xdr:colOff>412750</xdr:colOff>
      <xdr:row>37</xdr:row>
      <xdr:rowOff>137795</xdr:rowOff>
    </xdr:to>
    <xdr:sp macro="" textlink="">
      <xdr:nvSpPr>
        <xdr:cNvPr id="314" name="フローチャート : 判断 313"/>
        <xdr:cNvSpPr/>
      </xdr:nvSpPr>
      <xdr:spPr>
        <a:xfrm>
          <a:off x="14732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122572</xdr:rowOff>
    </xdr:from>
    <xdr:ext cx="762000" cy="259045"/>
    <xdr:sp macro="" textlink="">
      <xdr:nvSpPr>
        <xdr:cNvPr id="315" name="テキスト ボックス 314"/>
        <xdr:cNvSpPr txBox="1"/>
      </xdr:nvSpPr>
      <xdr:spPr>
        <a:xfrm>
          <a:off x="14401800" y="6466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115570</xdr:rowOff>
    </xdr:from>
    <xdr:to>
      <xdr:col>20</xdr:col>
      <xdr:colOff>158750</xdr:colOff>
      <xdr:row>36</xdr:row>
      <xdr:rowOff>149860</xdr:rowOff>
    </xdr:to>
    <xdr:cxnSp macro="">
      <xdr:nvCxnSpPr>
        <xdr:cNvPr id="316" name="直線コネクタ 315"/>
        <xdr:cNvCxnSpPr/>
      </xdr:nvCxnSpPr>
      <xdr:spPr>
        <a:xfrm>
          <a:off x="13004800" y="62877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41910</xdr:rowOff>
    </xdr:from>
    <xdr:to>
      <xdr:col>20</xdr:col>
      <xdr:colOff>209550</xdr:colOff>
      <xdr:row>37</xdr:row>
      <xdr:rowOff>143510</xdr:rowOff>
    </xdr:to>
    <xdr:sp macro="" textlink="">
      <xdr:nvSpPr>
        <xdr:cNvPr id="317" name="フローチャート : 判断 316"/>
        <xdr:cNvSpPr/>
      </xdr:nvSpPr>
      <xdr:spPr>
        <a:xfrm>
          <a:off x="13843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18" name="テキスト ボックス 317"/>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36195</xdr:rowOff>
    </xdr:from>
    <xdr:to>
      <xdr:col>19</xdr:col>
      <xdr:colOff>6350</xdr:colOff>
      <xdr:row>37</xdr:row>
      <xdr:rowOff>137795</xdr:rowOff>
    </xdr:to>
    <xdr:sp macro="" textlink="">
      <xdr:nvSpPr>
        <xdr:cNvPr id="319" name="フローチャート : 判断 318"/>
        <xdr:cNvSpPr/>
      </xdr:nvSpPr>
      <xdr:spPr>
        <a:xfrm>
          <a:off x="12954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122572</xdr:rowOff>
    </xdr:from>
    <xdr:ext cx="762000" cy="259045"/>
    <xdr:sp macro="" textlink="">
      <xdr:nvSpPr>
        <xdr:cNvPr id="320" name="テキスト ボックス 319"/>
        <xdr:cNvSpPr txBox="1"/>
      </xdr:nvSpPr>
      <xdr:spPr>
        <a:xfrm>
          <a:off x="12623800" y="6466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36195</xdr:rowOff>
    </xdr:from>
    <xdr:to>
      <xdr:col>24</xdr:col>
      <xdr:colOff>82550</xdr:colOff>
      <xdr:row>37</xdr:row>
      <xdr:rowOff>137795</xdr:rowOff>
    </xdr:to>
    <xdr:sp macro="" textlink="">
      <xdr:nvSpPr>
        <xdr:cNvPr id="326" name="円/楕円 325"/>
        <xdr:cNvSpPr/>
      </xdr:nvSpPr>
      <xdr:spPr>
        <a:xfrm>
          <a:off x="16459200" y="637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52722</xdr:rowOff>
    </xdr:from>
    <xdr:ext cx="762000" cy="259045"/>
    <xdr:sp macro="" textlink="">
      <xdr:nvSpPr>
        <xdr:cNvPr id="327" name="補助費等該当値テキスト"/>
        <xdr:cNvSpPr txBox="1"/>
      </xdr:nvSpPr>
      <xdr:spPr>
        <a:xfrm>
          <a:off x="16598900" y="622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93345</xdr:rowOff>
    </xdr:from>
    <xdr:to>
      <xdr:col>22</xdr:col>
      <xdr:colOff>615950</xdr:colOff>
      <xdr:row>37</xdr:row>
      <xdr:rowOff>23495</xdr:rowOff>
    </xdr:to>
    <xdr:sp macro="" textlink="">
      <xdr:nvSpPr>
        <xdr:cNvPr id="328" name="円/楕円 327"/>
        <xdr:cNvSpPr/>
      </xdr:nvSpPr>
      <xdr:spPr>
        <a:xfrm>
          <a:off x="15621000" y="6265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33672</xdr:rowOff>
    </xdr:from>
    <xdr:ext cx="736600" cy="259045"/>
    <xdr:sp macro="" textlink="">
      <xdr:nvSpPr>
        <xdr:cNvPr id="329" name="テキスト ボックス 328"/>
        <xdr:cNvSpPr txBox="1"/>
      </xdr:nvSpPr>
      <xdr:spPr>
        <a:xfrm>
          <a:off x="15290800" y="6034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30" name="円/楕円 329"/>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31" name="テキスト ボックス 330"/>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99060</xdr:rowOff>
    </xdr:from>
    <xdr:to>
      <xdr:col>20</xdr:col>
      <xdr:colOff>209550</xdr:colOff>
      <xdr:row>37</xdr:row>
      <xdr:rowOff>29210</xdr:rowOff>
    </xdr:to>
    <xdr:sp macro="" textlink="">
      <xdr:nvSpPr>
        <xdr:cNvPr id="332" name="円/楕円 331"/>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33" name="テキスト ボックス 332"/>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64770</xdr:rowOff>
    </xdr:from>
    <xdr:to>
      <xdr:col>19</xdr:col>
      <xdr:colOff>6350</xdr:colOff>
      <xdr:row>36</xdr:row>
      <xdr:rowOff>166370</xdr:rowOff>
    </xdr:to>
    <xdr:sp macro="" textlink="">
      <xdr:nvSpPr>
        <xdr:cNvPr id="334" name="円/楕円 333"/>
        <xdr:cNvSpPr/>
      </xdr:nvSpPr>
      <xdr:spPr>
        <a:xfrm>
          <a:off x="12954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5097</xdr:rowOff>
    </xdr:from>
    <xdr:ext cx="762000" cy="259045"/>
    <xdr:sp macro="" textlink="">
      <xdr:nvSpPr>
        <xdr:cNvPr id="335" name="テキスト ボックス 334"/>
        <xdr:cNvSpPr txBox="1"/>
      </xdr:nvSpPr>
      <xdr:spPr>
        <a:xfrm>
          <a:off x="12623800" y="600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前年度から</a:t>
          </a:r>
          <a:r>
            <a:rPr kumimoji="1" lang="en-US" altLang="ja-JP" sz="1300">
              <a:latin typeface="ＭＳ Ｐゴシック"/>
            </a:rPr>
            <a:t>1.0</a:t>
          </a:r>
          <a:r>
            <a:rPr kumimoji="1" lang="ja-JP" altLang="en-US" sz="1300">
              <a:latin typeface="ＭＳ Ｐゴシック"/>
            </a:rPr>
            <a:t>ポイント減少しているが、依然として高い水準にあると言える。</a:t>
          </a:r>
          <a:r>
            <a:rPr kumimoji="1" lang="ja-JP" altLang="ja-JP" sz="1300">
              <a:solidFill>
                <a:schemeClr val="dk1"/>
              </a:solidFill>
              <a:effectLst/>
              <a:latin typeface="+mn-lt"/>
              <a:ea typeface="+mn-ea"/>
              <a:cs typeface="+mn-cs"/>
            </a:rPr>
            <a:t>過去の大型事業の財源として借入した地方債の償還が進み、償還額が減少しているものの、今後、大型道路整備事業や学校施設の耐震化、一般廃棄物処分場など近年の借入に伴う新たな償還が始まり負担増が見込まれる。またＨ</a:t>
          </a:r>
          <a:r>
            <a:rPr kumimoji="1" lang="en-US" altLang="ja-JP" sz="1300">
              <a:solidFill>
                <a:schemeClr val="dk1"/>
              </a:solidFill>
              <a:effectLst/>
              <a:latin typeface="+mn-lt"/>
              <a:ea typeface="+mn-ea"/>
              <a:cs typeface="+mn-cs"/>
            </a:rPr>
            <a:t>31</a:t>
          </a:r>
          <a:r>
            <a:rPr kumimoji="1" lang="ja-JP" altLang="ja-JP" sz="1300">
              <a:solidFill>
                <a:schemeClr val="dk1"/>
              </a:solidFill>
              <a:effectLst/>
              <a:latin typeface="+mn-lt"/>
              <a:ea typeface="+mn-ea"/>
              <a:cs typeface="+mn-cs"/>
            </a:rPr>
            <a:t>年度まで複数の大型事業を計画していることから、適切な償還計画により事業進捗の調整を図るなど、過度な地方債発行を避け公債費負担の平準化に努める。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0" name="直線コネクタ 34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1" name="テキスト ボックス 35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2" name="直線コネクタ 35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3" name="テキスト ボックス 35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4" name="直線コネクタ 35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5" name="テキスト ボックス 35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6" name="直線コネクタ 35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7" name="テキスト ボックス 35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62992</xdr:rowOff>
    </xdr:to>
    <xdr:cxnSp macro="">
      <xdr:nvCxnSpPr>
        <xdr:cNvPr id="360" name="直線コネクタ 359"/>
        <xdr:cNvCxnSpPr/>
      </xdr:nvCxnSpPr>
      <xdr:spPr>
        <a:xfrm flipV="1">
          <a:off x="4826000" y="12828016"/>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35069</xdr:rowOff>
    </xdr:from>
    <xdr:ext cx="762000" cy="259045"/>
    <xdr:sp macro="" textlink="">
      <xdr:nvSpPr>
        <xdr:cNvPr id="361" name="公債費最小値テキスト"/>
        <xdr:cNvSpPr txBox="1"/>
      </xdr:nvSpPr>
      <xdr:spPr>
        <a:xfrm>
          <a:off x="4914900" y="1375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6</xdr:col>
      <xdr:colOff>612775</xdr:colOff>
      <xdr:row>80</xdr:row>
      <xdr:rowOff>62992</xdr:rowOff>
    </xdr:from>
    <xdr:to>
      <xdr:col>7</xdr:col>
      <xdr:colOff>104775</xdr:colOff>
      <xdr:row>80</xdr:row>
      <xdr:rowOff>62992</xdr:rowOff>
    </xdr:to>
    <xdr:cxnSp macro="">
      <xdr:nvCxnSpPr>
        <xdr:cNvPr id="362" name="直線コネクタ 361"/>
        <xdr:cNvCxnSpPr/>
      </xdr:nvCxnSpPr>
      <xdr:spPr>
        <a:xfrm>
          <a:off x="4737100" y="1377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3"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4" name="直線コネクタ 363"/>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40132</xdr:rowOff>
    </xdr:from>
    <xdr:to>
      <xdr:col>7</xdr:col>
      <xdr:colOff>15875</xdr:colOff>
      <xdr:row>78</xdr:row>
      <xdr:rowOff>85852</xdr:rowOff>
    </xdr:to>
    <xdr:cxnSp macro="">
      <xdr:nvCxnSpPr>
        <xdr:cNvPr id="365" name="直線コネクタ 364"/>
        <xdr:cNvCxnSpPr/>
      </xdr:nvCxnSpPr>
      <xdr:spPr>
        <a:xfrm flipV="1">
          <a:off x="3987800" y="1341323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81297</xdr:rowOff>
    </xdr:from>
    <xdr:ext cx="762000" cy="259045"/>
    <xdr:sp macro="" textlink="">
      <xdr:nvSpPr>
        <xdr:cNvPr id="366"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64770</xdr:rowOff>
    </xdr:from>
    <xdr:to>
      <xdr:col>7</xdr:col>
      <xdr:colOff>66675</xdr:colOff>
      <xdr:row>77</xdr:row>
      <xdr:rowOff>166370</xdr:rowOff>
    </xdr:to>
    <xdr:sp macro="" textlink="">
      <xdr:nvSpPr>
        <xdr:cNvPr id="367" name="フローチャート : 判断 366"/>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85852</xdr:rowOff>
    </xdr:from>
    <xdr:to>
      <xdr:col>5</xdr:col>
      <xdr:colOff>549275</xdr:colOff>
      <xdr:row>78</xdr:row>
      <xdr:rowOff>127000</xdr:rowOff>
    </xdr:to>
    <xdr:cxnSp macro="">
      <xdr:nvCxnSpPr>
        <xdr:cNvPr id="368" name="直線コネクタ 367"/>
        <xdr:cNvCxnSpPr/>
      </xdr:nvCxnSpPr>
      <xdr:spPr>
        <a:xfrm flipV="1">
          <a:off x="3098800" y="134589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133350</xdr:rowOff>
    </xdr:from>
    <xdr:to>
      <xdr:col>5</xdr:col>
      <xdr:colOff>600075</xdr:colOff>
      <xdr:row>78</xdr:row>
      <xdr:rowOff>63500</xdr:rowOff>
    </xdr:to>
    <xdr:sp macro="" textlink="">
      <xdr:nvSpPr>
        <xdr:cNvPr id="369" name="フローチャート : 判断 368"/>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73677</xdr:rowOff>
    </xdr:from>
    <xdr:ext cx="736600" cy="259045"/>
    <xdr:sp macro="" textlink="">
      <xdr:nvSpPr>
        <xdr:cNvPr id="370" name="テキスト ボックス 369"/>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113285</xdr:rowOff>
    </xdr:from>
    <xdr:to>
      <xdr:col>4</xdr:col>
      <xdr:colOff>346075</xdr:colOff>
      <xdr:row>78</xdr:row>
      <xdr:rowOff>127000</xdr:rowOff>
    </xdr:to>
    <xdr:cxnSp macro="">
      <xdr:nvCxnSpPr>
        <xdr:cNvPr id="371" name="直線コネクタ 370"/>
        <xdr:cNvCxnSpPr/>
      </xdr:nvCxnSpPr>
      <xdr:spPr>
        <a:xfrm>
          <a:off x="2209800" y="13486385"/>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137922</xdr:rowOff>
    </xdr:from>
    <xdr:to>
      <xdr:col>4</xdr:col>
      <xdr:colOff>396875</xdr:colOff>
      <xdr:row>78</xdr:row>
      <xdr:rowOff>68072</xdr:rowOff>
    </xdr:to>
    <xdr:sp macro="" textlink="">
      <xdr:nvSpPr>
        <xdr:cNvPr id="372" name="フローチャート : 判断 371"/>
        <xdr:cNvSpPr/>
      </xdr:nvSpPr>
      <xdr:spPr>
        <a:xfrm>
          <a:off x="3048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73" name="テキスト ボックス 372"/>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113285</xdr:rowOff>
    </xdr:from>
    <xdr:to>
      <xdr:col>3</xdr:col>
      <xdr:colOff>142875</xdr:colOff>
      <xdr:row>78</xdr:row>
      <xdr:rowOff>168148</xdr:rowOff>
    </xdr:to>
    <xdr:cxnSp macro="">
      <xdr:nvCxnSpPr>
        <xdr:cNvPr id="374" name="直線コネクタ 373"/>
        <xdr:cNvCxnSpPr/>
      </xdr:nvCxnSpPr>
      <xdr:spPr>
        <a:xfrm flipV="1">
          <a:off x="1320800" y="13486385"/>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147065</xdr:rowOff>
    </xdr:from>
    <xdr:to>
      <xdr:col>3</xdr:col>
      <xdr:colOff>193675</xdr:colOff>
      <xdr:row>78</xdr:row>
      <xdr:rowOff>77215</xdr:rowOff>
    </xdr:to>
    <xdr:sp macro="" textlink="">
      <xdr:nvSpPr>
        <xdr:cNvPr id="375" name="フローチャート : 判断 374"/>
        <xdr:cNvSpPr/>
      </xdr:nvSpPr>
      <xdr:spPr>
        <a:xfrm>
          <a:off x="2159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76" name="テキスト ボックス 375"/>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7" name="フローチャート : 判断 376"/>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8" name="テキスト ボックス 377"/>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84" name="円/楕円 383"/>
        <xdr:cNvSpPr/>
      </xdr:nvSpPr>
      <xdr:spPr>
        <a:xfrm>
          <a:off x="47752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132859</xdr:rowOff>
    </xdr:from>
    <xdr:ext cx="762000" cy="259045"/>
    <xdr:sp macro="" textlink="">
      <xdr:nvSpPr>
        <xdr:cNvPr id="385" name="公債費該当値テキスト"/>
        <xdr:cNvSpPr txBox="1"/>
      </xdr:nvSpPr>
      <xdr:spPr>
        <a:xfrm>
          <a:off x="49149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35052</xdr:rowOff>
    </xdr:from>
    <xdr:to>
      <xdr:col>5</xdr:col>
      <xdr:colOff>600075</xdr:colOff>
      <xdr:row>78</xdr:row>
      <xdr:rowOff>136652</xdr:rowOff>
    </xdr:to>
    <xdr:sp macro="" textlink="">
      <xdr:nvSpPr>
        <xdr:cNvPr id="386" name="円/楕円 385"/>
        <xdr:cNvSpPr/>
      </xdr:nvSpPr>
      <xdr:spPr>
        <a:xfrm>
          <a:off x="3937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87" name="テキスト ボックス 386"/>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76200</xdr:rowOff>
    </xdr:from>
    <xdr:to>
      <xdr:col>4</xdr:col>
      <xdr:colOff>396875</xdr:colOff>
      <xdr:row>79</xdr:row>
      <xdr:rowOff>6350</xdr:rowOff>
    </xdr:to>
    <xdr:sp macro="" textlink="">
      <xdr:nvSpPr>
        <xdr:cNvPr id="388" name="円/楕円 387"/>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162577</xdr:rowOff>
    </xdr:from>
    <xdr:ext cx="762000" cy="259045"/>
    <xdr:sp macro="" textlink="">
      <xdr:nvSpPr>
        <xdr:cNvPr id="389" name="テキスト ボックス 388"/>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62485</xdr:rowOff>
    </xdr:from>
    <xdr:to>
      <xdr:col>3</xdr:col>
      <xdr:colOff>193675</xdr:colOff>
      <xdr:row>78</xdr:row>
      <xdr:rowOff>164085</xdr:rowOff>
    </xdr:to>
    <xdr:sp macro="" textlink="">
      <xdr:nvSpPr>
        <xdr:cNvPr id="390" name="円/楕円 389"/>
        <xdr:cNvSpPr/>
      </xdr:nvSpPr>
      <xdr:spPr>
        <a:xfrm>
          <a:off x="2159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148862</xdr:rowOff>
    </xdr:from>
    <xdr:ext cx="762000" cy="259045"/>
    <xdr:sp macro="" textlink="">
      <xdr:nvSpPr>
        <xdr:cNvPr id="391" name="テキスト ボックス 390"/>
        <xdr:cNvSpPr txBox="1"/>
      </xdr:nvSpPr>
      <xdr:spPr>
        <a:xfrm>
          <a:off x="1828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117348</xdr:rowOff>
    </xdr:from>
    <xdr:to>
      <xdr:col>1</xdr:col>
      <xdr:colOff>676275</xdr:colOff>
      <xdr:row>79</xdr:row>
      <xdr:rowOff>47498</xdr:rowOff>
    </xdr:to>
    <xdr:sp macro="" textlink="">
      <xdr:nvSpPr>
        <xdr:cNvPr id="392" name="円/楕円 391"/>
        <xdr:cNvSpPr/>
      </xdr:nvSpPr>
      <xdr:spPr>
        <a:xfrm>
          <a:off x="1270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32275</xdr:rowOff>
    </xdr:from>
    <xdr:ext cx="762000" cy="259045"/>
    <xdr:sp macro="" textlink="">
      <xdr:nvSpPr>
        <xdr:cNvPr id="393" name="テキスト ボックス 392"/>
        <xdr:cNvSpPr txBox="1"/>
      </xdr:nvSpPr>
      <xdr:spPr>
        <a:xfrm>
          <a:off x="939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2.3</a:t>
          </a:r>
          <a:r>
            <a:rPr kumimoji="1" lang="ja-JP" altLang="en-US" sz="1300">
              <a:latin typeface="ＭＳ Ｐゴシック"/>
            </a:rPr>
            <a:t>ポイント上昇し、類似団体平均及び全国平均と同水準である。今後の上昇を避け、平均以下の水準で推移するよう事務事業の見直しを行うとともに計画的な執行に努め、経費抑制・効率化を図る。</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3556</xdr:rowOff>
    </xdr:from>
    <xdr:to>
      <xdr:col>24</xdr:col>
      <xdr:colOff>31750</xdr:colOff>
      <xdr:row>80</xdr:row>
      <xdr:rowOff>90424</xdr:rowOff>
    </xdr:to>
    <xdr:cxnSp macro="">
      <xdr:nvCxnSpPr>
        <xdr:cNvPr id="419" name="直線コネクタ 418"/>
        <xdr:cNvCxnSpPr/>
      </xdr:nvCxnSpPr>
      <xdr:spPr>
        <a:xfrm flipV="1">
          <a:off x="16510000" y="12690856"/>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62501</xdr:rowOff>
    </xdr:from>
    <xdr:ext cx="762000" cy="259045"/>
    <xdr:sp macro="" textlink="">
      <xdr:nvSpPr>
        <xdr:cNvPr id="420" name="公債費以外最小値テキスト"/>
        <xdr:cNvSpPr txBox="1"/>
      </xdr:nvSpPr>
      <xdr:spPr>
        <a:xfrm>
          <a:off x="16598900" y="13778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80</xdr:row>
      <xdr:rowOff>90424</xdr:rowOff>
    </xdr:from>
    <xdr:to>
      <xdr:col>24</xdr:col>
      <xdr:colOff>120650</xdr:colOff>
      <xdr:row>80</xdr:row>
      <xdr:rowOff>90424</xdr:rowOff>
    </xdr:to>
    <xdr:cxnSp macro="">
      <xdr:nvCxnSpPr>
        <xdr:cNvPr id="421" name="直線コネクタ 420"/>
        <xdr:cNvCxnSpPr/>
      </xdr:nvCxnSpPr>
      <xdr:spPr>
        <a:xfrm>
          <a:off x="16421100" y="13806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89933</xdr:rowOff>
    </xdr:from>
    <xdr:ext cx="762000" cy="259045"/>
    <xdr:sp macro="" textlink="">
      <xdr:nvSpPr>
        <xdr:cNvPr id="422" name="公債費以外最大値テキスト"/>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23</xdr:col>
      <xdr:colOff>628650</xdr:colOff>
      <xdr:row>74</xdr:row>
      <xdr:rowOff>3556</xdr:rowOff>
    </xdr:from>
    <xdr:to>
      <xdr:col>24</xdr:col>
      <xdr:colOff>120650</xdr:colOff>
      <xdr:row>74</xdr:row>
      <xdr:rowOff>3556</xdr:rowOff>
    </xdr:to>
    <xdr:cxnSp macro="">
      <xdr:nvCxnSpPr>
        <xdr:cNvPr id="423" name="直線コネクタ 422"/>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30987</xdr:rowOff>
    </xdr:from>
    <xdr:to>
      <xdr:col>24</xdr:col>
      <xdr:colOff>31750</xdr:colOff>
      <xdr:row>76</xdr:row>
      <xdr:rowOff>136144</xdr:rowOff>
    </xdr:to>
    <xdr:cxnSp macro="">
      <xdr:nvCxnSpPr>
        <xdr:cNvPr id="424" name="直線コネクタ 423"/>
        <xdr:cNvCxnSpPr/>
      </xdr:nvCxnSpPr>
      <xdr:spPr>
        <a:xfrm>
          <a:off x="15671800" y="13061187"/>
          <a:ext cx="8382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101871</xdr:rowOff>
    </xdr:from>
    <xdr:ext cx="762000" cy="259045"/>
    <xdr:sp macro="" textlink="">
      <xdr:nvSpPr>
        <xdr:cNvPr id="425" name="公債費以外平均値テキスト"/>
        <xdr:cNvSpPr txBox="1"/>
      </xdr:nvSpPr>
      <xdr:spPr>
        <a:xfrm>
          <a:off x="16598900" y="1296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85344</xdr:rowOff>
    </xdr:from>
    <xdr:to>
      <xdr:col>24</xdr:col>
      <xdr:colOff>82550</xdr:colOff>
      <xdr:row>77</xdr:row>
      <xdr:rowOff>15494</xdr:rowOff>
    </xdr:to>
    <xdr:sp macro="" textlink="">
      <xdr:nvSpPr>
        <xdr:cNvPr id="426" name="フローチャート : 判断 425"/>
        <xdr:cNvSpPr/>
      </xdr:nvSpPr>
      <xdr:spPr>
        <a:xfrm>
          <a:off x="16459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xdr:rowOff>
    </xdr:from>
    <xdr:to>
      <xdr:col>22</xdr:col>
      <xdr:colOff>565150</xdr:colOff>
      <xdr:row>76</xdr:row>
      <xdr:rowOff>30987</xdr:rowOff>
    </xdr:to>
    <xdr:cxnSp macro="">
      <xdr:nvCxnSpPr>
        <xdr:cNvPr id="427" name="直線コネクタ 426"/>
        <xdr:cNvCxnSpPr/>
      </xdr:nvCxnSpPr>
      <xdr:spPr>
        <a:xfrm>
          <a:off x="14782800" y="13042900"/>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117348</xdr:rowOff>
    </xdr:from>
    <xdr:to>
      <xdr:col>22</xdr:col>
      <xdr:colOff>615950</xdr:colOff>
      <xdr:row>77</xdr:row>
      <xdr:rowOff>47498</xdr:rowOff>
    </xdr:to>
    <xdr:sp macro="" textlink="">
      <xdr:nvSpPr>
        <xdr:cNvPr id="428" name="フローチャート : 判断 427"/>
        <xdr:cNvSpPr/>
      </xdr:nvSpPr>
      <xdr:spPr>
        <a:xfrm>
          <a:off x="15621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32275</xdr:rowOff>
    </xdr:from>
    <xdr:ext cx="736600" cy="259045"/>
    <xdr:sp macro="" textlink="">
      <xdr:nvSpPr>
        <xdr:cNvPr id="429" name="テキスト ボックス 428"/>
        <xdr:cNvSpPr txBox="1"/>
      </xdr:nvSpPr>
      <xdr:spPr>
        <a:xfrm>
          <a:off x="15290800" y="13233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26415</xdr:rowOff>
    </xdr:to>
    <xdr:cxnSp macro="">
      <xdr:nvCxnSpPr>
        <xdr:cNvPr id="430" name="直線コネクタ 429"/>
        <xdr:cNvCxnSpPr/>
      </xdr:nvCxnSpPr>
      <xdr:spPr>
        <a:xfrm flipV="1">
          <a:off x="13893800" y="130429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53339</xdr:rowOff>
    </xdr:from>
    <xdr:to>
      <xdr:col>21</xdr:col>
      <xdr:colOff>412750</xdr:colOff>
      <xdr:row>76</xdr:row>
      <xdr:rowOff>154939</xdr:rowOff>
    </xdr:to>
    <xdr:sp macro="" textlink="">
      <xdr:nvSpPr>
        <xdr:cNvPr id="431" name="フローチャート : 判断 430"/>
        <xdr:cNvSpPr/>
      </xdr:nvSpPr>
      <xdr:spPr>
        <a:xfrm>
          <a:off x="14732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139716</xdr:rowOff>
    </xdr:from>
    <xdr:ext cx="762000" cy="259045"/>
    <xdr:sp macro="" textlink="">
      <xdr:nvSpPr>
        <xdr:cNvPr id="432" name="テキスト ボックス 431"/>
        <xdr:cNvSpPr txBox="1"/>
      </xdr:nvSpPr>
      <xdr:spPr>
        <a:xfrm>
          <a:off x="14401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24130</xdr:rowOff>
    </xdr:from>
    <xdr:to>
      <xdr:col>20</xdr:col>
      <xdr:colOff>158750</xdr:colOff>
      <xdr:row>76</xdr:row>
      <xdr:rowOff>26415</xdr:rowOff>
    </xdr:to>
    <xdr:cxnSp macro="">
      <xdr:nvCxnSpPr>
        <xdr:cNvPr id="433" name="直線コネクタ 432"/>
        <xdr:cNvCxnSpPr/>
      </xdr:nvCxnSpPr>
      <xdr:spPr>
        <a:xfrm>
          <a:off x="13004800" y="12882880"/>
          <a:ext cx="889000" cy="173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71628</xdr:rowOff>
    </xdr:from>
    <xdr:to>
      <xdr:col>20</xdr:col>
      <xdr:colOff>209550</xdr:colOff>
      <xdr:row>77</xdr:row>
      <xdr:rowOff>1778</xdr:rowOff>
    </xdr:to>
    <xdr:sp macro="" textlink="">
      <xdr:nvSpPr>
        <xdr:cNvPr id="434" name="フローチャート : 判断 433"/>
        <xdr:cNvSpPr/>
      </xdr:nvSpPr>
      <xdr:spPr>
        <a:xfrm>
          <a:off x="13843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158005</xdr:rowOff>
    </xdr:from>
    <xdr:ext cx="762000" cy="259045"/>
    <xdr:sp macro="" textlink="">
      <xdr:nvSpPr>
        <xdr:cNvPr id="435" name="テキスト ボックス 434"/>
        <xdr:cNvSpPr txBox="1"/>
      </xdr:nvSpPr>
      <xdr:spPr>
        <a:xfrm>
          <a:off x="13512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6" name="フローチャート : 判断 435"/>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37" name="テキスト ボックス 436"/>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85344</xdr:rowOff>
    </xdr:from>
    <xdr:to>
      <xdr:col>24</xdr:col>
      <xdr:colOff>82550</xdr:colOff>
      <xdr:row>77</xdr:row>
      <xdr:rowOff>15494</xdr:rowOff>
    </xdr:to>
    <xdr:sp macro="" textlink="">
      <xdr:nvSpPr>
        <xdr:cNvPr id="443" name="円/楕円 442"/>
        <xdr:cNvSpPr/>
      </xdr:nvSpPr>
      <xdr:spPr>
        <a:xfrm>
          <a:off x="164592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57421</xdr:rowOff>
    </xdr:from>
    <xdr:ext cx="762000" cy="259045"/>
    <xdr:sp macro="" textlink="">
      <xdr:nvSpPr>
        <xdr:cNvPr id="444" name="公債費以外該当値テキスト"/>
        <xdr:cNvSpPr txBox="1"/>
      </xdr:nvSpPr>
      <xdr:spPr>
        <a:xfrm>
          <a:off x="16598900" y="1308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151637</xdr:rowOff>
    </xdr:from>
    <xdr:to>
      <xdr:col>22</xdr:col>
      <xdr:colOff>615950</xdr:colOff>
      <xdr:row>76</xdr:row>
      <xdr:rowOff>81787</xdr:rowOff>
    </xdr:to>
    <xdr:sp macro="" textlink="">
      <xdr:nvSpPr>
        <xdr:cNvPr id="445" name="円/楕円 444"/>
        <xdr:cNvSpPr/>
      </xdr:nvSpPr>
      <xdr:spPr>
        <a:xfrm>
          <a:off x="15621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46" name="テキスト ボックス 445"/>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133350</xdr:rowOff>
    </xdr:from>
    <xdr:to>
      <xdr:col>21</xdr:col>
      <xdr:colOff>412750</xdr:colOff>
      <xdr:row>76</xdr:row>
      <xdr:rowOff>63500</xdr:rowOff>
    </xdr:to>
    <xdr:sp macro="" textlink="">
      <xdr:nvSpPr>
        <xdr:cNvPr id="447" name="円/楕円 446"/>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73677</xdr:rowOff>
    </xdr:from>
    <xdr:ext cx="762000" cy="259045"/>
    <xdr:sp macro="" textlink="">
      <xdr:nvSpPr>
        <xdr:cNvPr id="448" name="テキスト ボックス 447"/>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147065</xdr:rowOff>
    </xdr:from>
    <xdr:to>
      <xdr:col>20</xdr:col>
      <xdr:colOff>209550</xdr:colOff>
      <xdr:row>76</xdr:row>
      <xdr:rowOff>77215</xdr:rowOff>
    </xdr:to>
    <xdr:sp macro="" textlink="">
      <xdr:nvSpPr>
        <xdr:cNvPr id="449" name="円/楕円 448"/>
        <xdr:cNvSpPr/>
      </xdr:nvSpPr>
      <xdr:spPr>
        <a:xfrm>
          <a:off x="13843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87393</xdr:rowOff>
    </xdr:from>
    <xdr:ext cx="762000" cy="259045"/>
    <xdr:sp macro="" textlink="">
      <xdr:nvSpPr>
        <xdr:cNvPr id="450" name="テキスト ボックス 449"/>
        <xdr:cNvSpPr txBox="1"/>
      </xdr:nvSpPr>
      <xdr:spPr>
        <a:xfrm>
          <a:off x="13512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144780</xdr:rowOff>
    </xdr:from>
    <xdr:to>
      <xdr:col>19</xdr:col>
      <xdr:colOff>6350</xdr:colOff>
      <xdr:row>75</xdr:row>
      <xdr:rowOff>74930</xdr:rowOff>
    </xdr:to>
    <xdr:sp macro="" textlink="">
      <xdr:nvSpPr>
        <xdr:cNvPr id="451" name="円/楕円 450"/>
        <xdr:cNvSpPr/>
      </xdr:nvSpPr>
      <xdr:spPr>
        <a:xfrm>
          <a:off x="12954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85107</xdr:rowOff>
    </xdr:from>
    <xdr:ext cx="762000" cy="259045"/>
    <xdr:sp macro="" textlink="">
      <xdr:nvSpPr>
        <xdr:cNvPr id="452" name="テキスト ボックス 451"/>
        <xdr:cNvSpPr txBox="1"/>
      </xdr:nvSpPr>
      <xdr:spPr>
        <a:xfrm>
          <a:off x="12623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岡山県総社市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86481</xdr:rowOff>
    </xdr:from>
    <xdr:to>
      <xdr:col>4</xdr:col>
      <xdr:colOff>1117600</xdr:colOff>
      <xdr:row>19</xdr:row>
      <xdr:rowOff>109436</xdr:rowOff>
    </xdr:to>
    <xdr:cxnSp macro="">
      <xdr:nvCxnSpPr>
        <xdr:cNvPr id="45" name="直線コネクタ 44"/>
        <xdr:cNvCxnSpPr/>
      </xdr:nvCxnSpPr>
      <xdr:spPr bwMode="auto">
        <a:xfrm flipV="1">
          <a:off x="5651500" y="2191506"/>
          <a:ext cx="0" cy="12231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81513</xdr:rowOff>
    </xdr:from>
    <xdr:ext cx="762000" cy="259045"/>
    <xdr:sp macro="" textlink="">
      <xdr:nvSpPr>
        <xdr:cNvPr id="46" name="人口1人当たり決算額の推移最小値テキスト130"/>
        <xdr:cNvSpPr txBox="1"/>
      </xdr:nvSpPr>
      <xdr:spPr>
        <a:xfrm>
          <a:off x="5740400" y="338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47,422</a:t>
          </a:r>
          <a:endParaRPr kumimoji="1" lang="ja-JP" altLang="en-US" sz="1000" b="1">
            <a:latin typeface="ＭＳ Ｐゴシック"/>
          </a:endParaRPr>
        </a:p>
      </xdr:txBody>
    </xdr:sp>
    <xdr:clientData/>
  </xdr:oneCellAnchor>
  <xdr:twoCellAnchor>
    <xdr:from>
      <xdr:col>4</xdr:col>
      <xdr:colOff>1028700</xdr:colOff>
      <xdr:row>19</xdr:row>
      <xdr:rowOff>109436</xdr:rowOff>
    </xdr:from>
    <xdr:to>
      <xdr:col>5</xdr:col>
      <xdr:colOff>73025</xdr:colOff>
      <xdr:row>19</xdr:row>
      <xdr:rowOff>109436</xdr:rowOff>
    </xdr:to>
    <xdr:cxnSp macro="">
      <xdr:nvCxnSpPr>
        <xdr:cNvPr id="47" name="直線コネクタ 46"/>
        <xdr:cNvCxnSpPr/>
      </xdr:nvCxnSpPr>
      <xdr:spPr bwMode="auto">
        <a:xfrm>
          <a:off x="5562600" y="34146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1408</xdr:rowOff>
    </xdr:from>
    <xdr:ext cx="762000" cy="259045"/>
    <xdr:sp macro="" textlink="">
      <xdr:nvSpPr>
        <xdr:cNvPr id="48" name="人口1人当たり決算額の推移最大値テキスト130"/>
        <xdr:cNvSpPr txBox="1"/>
      </xdr:nvSpPr>
      <xdr:spPr>
        <a:xfrm>
          <a:off x="5740400" y="193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111,627</a:t>
          </a:r>
          <a:endParaRPr kumimoji="1" lang="ja-JP" altLang="en-US" sz="1000" b="1">
            <a:latin typeface="ＭＳ Ｐゴシック"/>
          </a:endParaRPr>
        </a:p>
      </xdr:txBody>
    </xdr:sp>
    <xdr:clientData/>
  </xdr:oneCellAnchor>
  <xdr:twoCellAnchor>
    <xdr:from>
      <xdr:col>4</xdr:col>
      <xdr:colOff>1028700</xdr:colOff>
      <xdr:row>12</xdr:row>
      <xdr:rowOff>86481</xdr:rowOff>
    </xdr:from>
    <xdr:to>
      <xdr:col>5</xdr:col>
      <xdr:colOff>73025</xdr:colOff>
      <xdr:row>12</xdr:row>
      <xdr:rowOff>86481</xdr:rowOff>
    </xdr:to>
    <xdr:cxnSp macro="">
      <xdr:nvCxnSpPr>
        <xdr:cNvPr id="49" name="直線コネクタ 48"/>
        <xdr:cNvCxnSpPr/>
      </xdr:nvCxnSpPr>
      <xdr:spPr bwMode="auto">
        <a:xfrm>
          <a:off x="5562600" y="2191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138468</xdr:rowOff>
    </xdr:from>
    <xdr:to>
      <xdr:col>4</xdr:col>
      <xdr:colOff>1117600</xdr:colOff>
      <xdr:row>16</xdr:row>
      <xdr:rowOff>142202</xdr:rowOff>
    </xdr:to>
    <xdr:cxnSp macro="">
      <xdr:nvCxnSpPr>
        <xdr:cNvPr id="50" name="直線コネクタ 49"/>
        <xdr:cNvCxnSpPr/>
      </xdr:nvCxnSpPr>
      <xdr:spPr bwMode="auto">
        <a:xfrm flipV="1">
          <a:off x="5003800" y="2929293"/>
          <a:ext cx="647700" cy="37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123245</xdr:rowOff>
    </xdr:from>
    <xdr:ext cx="762000" cy="259045"/>
    <xdr:sp macro="" textlink="">
      <xdr:nvSpPr>
        <xdr:cNvPr id="51" name="人口1人当たり決算額の推移平均値テキスト130"/>
        <xdr:cNvSpPr txBox="1"/>
      </xdr:nvSpPr>
      <xdr:spPr>
        <a:xfrm>
          <a:off x="5740400" y="2914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72,059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103651</xdr:rowOff>
    </xdr:from>
    <xdr:to>
      <xdr:col>5</xdr:col>
      <xdr:colOff>34925</xdr:colOff>
      <xdr:row>17</xdr:row>
      <xdr:rowOff>33801</xdr:rowOff>
    </xdr:to>
    <xdr:sp macro="" textlink="">
      <xdr:nvSpPr>
        <xdr:cNvPr id="52" name="フローチャート : 判断 51"/>
        <xdr:cNvSpPr/>
      </xdr:nvSpPr>
      <xdr:spPr bwMode="auto">
        <a:xfrm>
          <a:off x="5600700" y="2894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142202</xdr:rowOff>
    </xdr:from>
    <xdr:to>
      <xdr:col>4</xdr:col>
      <xdr:colOff>469900</xdr:colOff>
      <xdr:row>16</xdr:row>
      <xdr:rowOff>160471</xdr:rowOff>
    </xdr:to>
    <xdr:cxnSp macro="">
      <xdr:nvCxnSpPr>
        <xdr:cNvPr id="53" name="直線コネクタ 52"/>
        <xdr:cNvCxnSpPr/>
      </xdr:nvCxnSpPr>
      <xdr:spPr bwMode="auto">
        <a:xfrm flipV="1">
          <a:off x="4305300" y="2933027"/>
          <a:ext cx="698500" cy="18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72676</xdr:rowOff>
    </xdr:from>
    <xdr:to>
      <xdr:col>4</xdr:col>
      <xdr:colOff>520700</xdr:colOff>
      <xdr:row>17</xdr:row>
      <xdr:rowOff>2826</xdr:rowOff>
    </xdr:to>
    <xdr:sp macro="" textlink="">
      <xdr:nvSpPr>
        <xdr:cNvPr id="54" name="フローチャート : 判断 53"/>
        <xdr:cNvSpPr/>
      </xdr:nvSpPr>
      <xdr:spPr bwMode="auto">
        <a:xfrm>
          <a:off x="49530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13003</xdr:rowOff>
    </xdr:from>
    <xdr:ext cx="736600" cy="259045"/>
    <xdr:sp macro="" textlink="">
      <xdr:nvSpPr>
        <xdr:cNvPr id="55" name="テキスト ボックス 54"/>
        <xdr:cNvSpPr txBox="1"/>
      </xdr:nvSpPr>
      <xdr:spPr>
        <a:xfrm>
          <a:off x="4622800" y="2632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155270</xdr:rowOff>
    </xdr:from>
    <xdr:to>
      <xdr:col>3</xdr:col>
      <xdr:colOff>904875</xdr:colOff>
      <xdr:row>16</xdr:row>
      <xdr:rowOff>160471</xdr:rowOff>
    </xdr:to>
    <xdr:cxnSp macro="">
      <xdr:nvCxnSpPr>
        <xdr:cNvPr id="56" name="直線コネクタ 55"/>
        <xdr:cNvCxnSpPr/>
      </xdr:nvCxnSpPr>
      <xdr:spPr bwMode="auto">
        <a:xfrm>
          <a:off x="3606800" y="2946095"/>
          <a:ext cx="698500" cy="52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98812</xdr:rowOff>
    </xdr:from>
    <xdr:to>
      <xdr:col>3</xdr:col>
      <xdr:colOff>955675</xdr:colOff>
      <xdr:row>17</xdr:row>
      <xdr:rowOff>28962</xdr:rowOff>
    </xdr:to>
    <xdr:sp macro="" textlink="">
      <xdr:nvSpPr>
        <xdr:cNvPr id="57" name="フローチャート : 判断 56"/>
        <xdr:cNvSpPr/>
      </xdr:nvSpPr>
      <xdr:spPr bwMode="auto">
        <a:xfrm>
          <a:off x="42545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39139</xdr:rowOff>
    </xdr:from>
    <xdr:ext cx="762000" cy="259045"/>
    <xdr:sp macro="" textlink="">
      <xdr:nvSpPr>
        <xdr:cNvPr id="58" name="テキスト ボックス 57"/>
        <xdr:cNvSpPr txBox="1"/>
      </xdr:nvSpPr>
      <xdr:spPr>
        <a:xfrm>
          <a:off x="3924300" y="265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125228</xdr:rowOff>
    </xdr:from>
    <xdr:to>
      <xdr:col>3</xdr:col>
      <xdr:colOff>206375</xdr:colOff>
      <xdr:row>16</xdr:row>
      <xdr:rowOff>155270</xdr:rowOff>
    </xdr:to>
    <xdr:cxnSp macro="">
      <xdr:nvCxnSpPr>
        <xdr:cNvPr id="59" name="直線コネクタ 58"/>
        <xdr:cNvCxnSpPr/>
      </xdr:nvCxnSpPr>
      <xdr:spPr bwMode="auto">
        <a:xfrm>
          <a:off x="2908300" y="2916053"/>
          <a:ext cx="698500" cy="300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61779</xdr:rowOff>
    </xdr:from>
    <xdr:to>
      <xdr:col>3</xdr:col>
      <xdr:colOff>257175</xdr:colOff>
      <xdr:row>16</xdr:row>
      <xdr:rowOff>163379</xdr:rowOff>
    </xdr:to>
    <xdr:sp macro="" textlink="">
      <xdr:nvSpPr>
        <xdr:cNvPr id="60" name="フローチャート : 判断 59"/>
        <xdr:cNvSpPr/>
      </xdr:nvSpPr>
      <xdr:spPr bwMode="auto">
        <a:xfrm>
          <a:off x="3556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2106</xdr:rowOff>
    </xdr:from>
    <xdr:ext cx="762000" cy="259045"/>
    <xdr:sp macro="" textlink="">
      <xdr:nvSpPr>
        <xdr:cNvPr id="61" name="テキスト ボックス 60"/>
        <xdr:cNvSpPr txBox="1"/>
      </xdr:nvSpPr>
      <xdr:spPr>
        <a:xfrm>
          <a:off x="3225800" y="262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17736</xdr:rowOff>
    </xdr:from>
    <xdr:to>
      <xdr:col>2</xdr:col>
      <xdr:colOff>692150</xdr:colOff>
      <xdr:row>16</xdr:row>
      <xdr:rowOff>119336</xdr:rowOff>
    </xdr:to>
    <xdr:sp macro="" textlink="">
      <xdr:nvSpPr>
        <xdr:cNvPr id="62" name="フローチャート : 判断 61"/>
        <xdr:cNvSpPr/>
      </xdr:nvSpPr>
      <xdr:spPr bwMode="auto">
        <a:xfrm>
          <a:off x="2857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129513</xdr:rowOff>
    </xdr:from>
    <xdr:ext cx="762000" cy="259045"/>
    <xdr:sp macro="" textlink="">
      <xdr:nvSpPr>
        <xdr:cNvPr id="63" name="テキスト ボックス 62"/>
        <xdr:cNvSpPr txBox="1"/>
      </xdr:nvSpPr>
      <xdr:spPr>
        <a:xfrm>
          <a:off x="2527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87668</xdr:rowOff>
    </xdr:from>
    <xdr:to>
      <xdr:col>5</xdr:col>
      <xdr:colOff>34925</xdr:colOff>
      <xdr:row>17</xdr:row>
      <xdr:rowOff>17818</xdr:rowOff>
    </xdr:to>
    <xdr:sp macro="" textlink="">
      <xdr:nvSpPr>
        <xdr:cNvPr id="69" name="円/楕円 68"/>
        <xdr:cNvSpPr/>
      </xdr:nvSpPr>
      <xdr:spPr bwMode="auto">
        <a:xfrm>
          <a:off x="5600700" y="2878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104195</xdr:rowOff>
    </xdr:from>
    <xdr:ext cx="762000" cy="259045"/>
    <xdr:sp macro="" textlink="">
      <xdr:nvSpPr>
        <xdr:cNvPr id="70" name="人口1人当たり決算額の推移該当値テキスト130"/>
        <xdr:cNvSpPr txBox="1"/>
      </xdr:nvSpPr>
      <xdr:spPr>
        <a:xfrm>
          <a:off x="5740400" y="2723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72,898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91402</xdr:rowOff>
    </xdr:from>
    <xdr:to>
      <xdr:col>4</xdr:col>
      <xdr:colOff>520700</xdr:colOff>
      <xdr:row>17</xdr:row>
      <xdr:rowOff>21552</xdr:rowOff>
    </xdr:to>
    <xdr:sp macro="" textlink="">
      <xdr:nvSpPr>
        <xdr:cNvPr id="71" name="円/楕円 70"/>
        <xdr:cNvSpPr/>
      </xdr:nvSpPr>
      <xdr:spPr bwMode="auto">
        <a:xfrm>
          <a:off x="4953000" y="28822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6329</xdr:rowOff>
    </xdr:from>
    <xdr:ext cx="736600" cy="259045"/>
    <xdr:sp macro="" textlink="">
      <xdr:nvSpPr>
        <xdr:cNvPr id="72" name="テキスト ボックス 71"/>
        <xdr:cNvSpPr txBox="1"/>
      </xdr:nvSpPr>
      <xdr:spPr>
        <a:xfrm>
          <a:off x="4622800" y="2968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72,702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109671</xdr:rowOff>
    </xdr:from>
    <xdr:to>
      <xdr:col>3</xdr:col>
      <xdr:colOff>955675</xdr:colOff>
      <xdr:row>17</xdr:row>
      <xdr:rowOff>39821</xdr:rowOff>
    </xdr:to>
    <xdr:sp macro="" textlink="">
      <xdr:nvSpPr>
        <xdr:cNvPr id="73" name="円/楕円 72"/>
        <xdr:cNvSpPr/>
      </xdr:nvSpPr>
      <xdr:spPr bwMode="auto">
        <a:xfrm>
          <a:off x="4254500" y="2900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24598</xdr:rowOff>
    </xdr:from>
    <xdr:ext cx="762000" cy="259045"/>
    <xdr:sp macro="" textlink="">
      <xdr:nvSpPr>
        <xdr:cNvPr id="74" name="テキスト ボックス 73"/>
        <xdr:cNvSpPr txBox="1"/>
      </xdr:nvSpPr>
      <xdr:spPr>
        <a:xfrm>
          <a:off x="3924300" y="298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71,743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104470</xdr:rowOff>
    </xdr:from>
    <xdr:to>
      <xdr:col>3</xdr:col>
      <xdr:colOff>257175</xdr:colOff>
      <xdr:row>17</xdr:row>
      <xdr:rowOff>34620</xdr:rowOff>
    </xdr:to>
    <xdr:sp macro="" textlink="">
      <xdr:nvSpPr>
        <xdr:cNvPr id="75" name="円/楕円 74"/>
        <xdr:cNvSpPr/>
      </xdr:nvSpPr>
      <xdr:spPr bwMode="auto">
        <a:xfrm>
          <a:off x="3556000" y="2895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19397</xdr:rowOff>
    </xdr:from>
    <xdr:ext cx="762000" cy="259045"/>
    <xdr:sp macro="" textlink="">
      <xdr:nvSpPr>
        <xdr:cNvPr id="76" name="テキスト ボックス 75"/>
        <xdr:cNvSpPr txBox="1"/>
      </xdr:nvSpPr>
      <xdr:spPr>
        <a:xfrm>
          <a:off x="3225800" y="2981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72,016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74428</xdr:rowOff>
    </xdr:from>
    <xdr:to>
      <xdr:col>2</xdr:col>
      <xdr:colOff>692150</xdr:colOff>
      <xdr:row>17</xdr:row>
      <xdr:rowOff>4578</xdr:rowOff>
    </xdr:to>
    <xdr:sp macro="" textlink="">
      <xdr:nvSpPr>
        <xdr:cNvPr id="77" name="円/楕円 76"/>
        <xdr:cNvSpPr/>
      </xdr:nvSpPr>
      <xdr:spPr bwMode="auto">
        <a:xfrm>
          <a:off x="2857500" y="28652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160805</xdr:rowOff>
    </xdr:from>
    <xdr:ext cx="762000" cy="259045"/>
    <xdr:sp macro="" textlink="">
      <xdr:nvSpPr>
        <xdr:cNvPr id="78" name="テキスト ボックス 77"/>
        <xdr:cNvSpPr txBox="1"/>
      </xdr:nvSpPr>
      <xdr:spPr>
        <a:xfrm>
          <a:off x="2527300" y="2951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73,593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6" name="テキスト ボックス 95"/>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8" name="テキスト ボックス 97"/>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0" name="テキスト ボックス 99"/>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2" name="テキスト ボックス 101"/>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4" name="テキスト ボックス 103"/>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273990</xdr:rowOff>
    </xdr:from>
    <xdr:to>
      <xdr:col>4</xdr:col>
      <xdr:colOff>1117600</xdr:colOff>
      <xdr:row>37</xdr:row>
      <xdr:rowOff>325555</xdr:rowOff>
    </xdr:to>
    <xdr:cxnSp macro="">
      <xdr:nvCxnSpPr>
        <xdr:cNvPr id="108" name="直線コネクタ 107"/>
        <xdr:cNvCxnSpPr/>
      </xdr:nvCxnSpPr>
      <xdr:spPr bwMode="auto">
        <a:xfrm flipV="1">
          <a:off x="5651500" y="6198540"/>
          <a:ext cx="0" cy="125171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297632</xdr:rowOff>
    </xdr:from>
    <xdr:ext cx="762000" cy="259045"/>
    <xdr:sp macro="" textlink="">
      <xdr:nvSpPr>
        <xdr:cNvPr id="109" name="人口1人当たり決算額の推移最小値テキスト445"/>
        <xdr:cNvSpPr txBox="1"/>
      </xdr:nvSpPr>
      <xdr:spPr>
        <a:xfrm>
          <a:off x="5740400" y="742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dr:col>4</xdr:col>
      <xdr:colOff>1028700</xdr:colOff>
      <xdr:row>37</xdr:row>
      <xdr:rowOff>325555</xdr:rowOff>
    </xdr:from>
    <xdr:to>
      <xdr:col>5</xdr:col>
      <xdr:colOff>73025</xdr:colOff>
      <xdr:row>37</xdr:row>
      <xdr:rowOff>325555</xdr:rowOff>
    </xdr:to>
    <xdr:cxnSp macro="">
      <xdr:nvCxnSpPr>
        <xdr:cNvPr id="110" name="直線コネクタ 109"/>
        <xdr:cNvCxnSpPr/>
      </xdr:nvCxnSpPr>
      <xdr:spPr bwMode="auto">
        <a:xfrm>
          <a:off x="5562600" y="74502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17467</xdr:rowOff>
    </xdr:from>
    <xdr:ext cx="762000" cy="259045"/>
    <xdr:sp macro="" textlink="">
      <xdr:nvSpPr>
        <xdr:cNvPr id="111" name="人口1人当たり決算額の推移最大値テキスト445"/>
        <xdr:cNvSpPr txBox="1"/>
      </xdr:nvSpPr>
      <xdr:spPr>
        <a:xfrm>
          <a:off x="5740400" y="59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33,249</a:t>
          </a:r>
          <a:endParaRPr kumimoji="1" lang="ja-JP" altLang="en-US" sz="1000" b="1">
            <a:latin typeface="ＭＳ Ｐゴシック"/>
          </a:endParaRPr>
        </a:p>
      </xdr:txBody>
    </xdr:sp>
    <xdr:clientData/>
  </xdr:oneCellAnchor>
  <xdr:twoCellAnchor>
    <xdr:from>
      <xdr:col>4</xdr:col>
      <xdr:colOff>1028700</xdr:colOff>
      <xdr:row>33</xdr:row>
      <xdr:rowOff>273990</xdr:rowOff>
    </xdr:from>
    <xdr:to>
      <xdr:col>5</xdr:col>
      <xdr:colOff>73025</xdr:colOff>
      <xdr:row>33</xdr:row>
      <xdr:rowOff>273990</xdr:rowOff>
    </xdr:to>
    <xdr:cxnSp macro="">
      <xdr:nvCxnSpPr>
        <xdr:cNvPr id="112" name="直線コネクタ 111"/>
        <xdr:cNvCxnSpPr/>
      </xdr:nvCxnSpPr>
      <xdr:spPr bwMode="auto">
        <a:xfrm>
          <a:off x="5562600" y="6198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17304</xdr:rowOff>
    </xdr:from>
    <xdr:to>
      <xdr:col>4</xdr:col>
      <xdr:colOff>1117600</xdr:colOff>
      <xdr:row>35</xdr:row>
      <xdr:rowOff>56493</xdr:rowOff>
    </xdr:to>
    <xdr:cxnSp macro="">
      <xdr:nvCxnSpPr>
        <xdr:cNvPr id="113" name="直線コネクタ 112"/>
        <xdr:cNvCxnSpPr/>
      </xdr:nvCxnSpPr>
      <xdr:spPr bwMode="auto">
        <a:xfrm>
          <a:off x="5003800" y="6627654"/>
          <a:ext cx="647700" cy="39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106994</xdr:rowOff>
    </xdr:from>
    <xdr:ext cx="762000" cy="259045"/>
    <xdr:sp macro="" textlink="">
      <xdr:nvSpPr>
        <xdr:cNvPr id="114" name="人口1人当たり決算額の推移平均値テキスト445"/>
        <xdr:cNvSpPr txBox="1"/>
      </xdr:nvSpPr>
      <xdr:spPr>
        <a:xfrm>
          <a:off x="5740400" y="67173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134917</xdr:rowOff>
    </xdr:from>
    <xdr:to>
      <xdr:col>5</xdr:col>
      <xdr:colOff>34925</xdr:colOff>
      <xdr:row>35</xdr:row>
      <xdr:rowOff>236517</xdr:rowOff>
    </xdr:to>
    <xdr:sp macro="" textlink="">
      <xdr:nvSpPr>
        <xdr:cNvPr id="115" name="フローチャート : 判断 114"/>
        <xdr:cNvSpPr/>
      </xdr:nvSpPr>
      <xdr:spPr bwMode="auto">
        <a:xfrm>
          <a:off x="5600700" y="67452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262429</xdr:rowOff>
    </xdr:from>
    <xdr:to>
      <xdr:col>4</xdr:col>
      <xdr:colOff>469900</xdr:colOff>
      <xdr:row>35</xdr:row>
      <xdr:rowOff>17304</xdr:rowOff>
    </xdr:to>
    <xdr:cxnSp macro="">
      <xdr:nvCxnSpPr>
        <xdr:cNvPr id="116" name="直線コネクタ 115"/>
        <xdr:cNvCxnSpPr/>
      </xdr:nvCxnSpPr>
      <xdr:spPr bwMode="auto">
        <a:xfrm>
          <a:off x="4305300" y="6529879"/>
          <a:ext cx="698500" cy="97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103404</xdr:rowOff>
    </xdr:from>
    <xdr:to>
      <xdr:col>4</xdr:col>
      <xdr:colOff>520700</xdr:colOff>
      <xdr:row>35</xdr:row>
      <xdr:rowOff>205004</xdr:rowOff>
    </xdr:to>
    <xdr:sp macro="" textlink="">
      <xdr:nvSpPr>
        <xdr:cNvPr id="117" name="フローチャート : 判断 116"/>
        <xdr:cNvSpPr/>
      </xdr:nvSpPr>
      <xdr:spPr bwMode="auto">
        <a:xfrm>
          <a:off x="4953000" y="67137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189781</xdr:rowOff>
    </xdr:from>
    <xdr:ext cx="736600" cy="259045"/>
    <xdr:sp macro="" textlink="">
      <xdr:nvSpPr>
        <xdr:cNvPr id="118" name="テキスト ボックス 117"/>
        <xdr:cNvSpPr txBox="1"/>
      </xdr:nvSpPr>
      <xdr:spPr>
        <a:xfrm>
          <a:off x="4622800" y="6800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226245</xdr:rowOff>
    </xdr:from>
    <xdr:to>
      <xdr:col>3</xdr:col>
      <xdr:colOff>904875</xdr:colOff>
      <xdr:row>34</xdr:row>
      <xdr:rowOff>262429</xdr:rowOff>
    </xdr:to>
    <xdr:cxnSp macro="">
      <xdr:nvCxnSpPr>
        <xdr:cNvPr id="119" name="直線コネクタ 118"/>
        <xdr:cNvCxnSpPr/>
      </xdr:nvCxnSpPr>
      <xdr:spPr bwMode="auto">
        <a:xfrm>
          <a:off x="3606800" y="6493695"/>
          <a:ext cx="698500" cy="36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38743</xdr:rowOff>
    </xdr:from>
    <xdr:to>
      <xdr:col>3</xdr:col>
      <xdr:colOff>955675</xdr:colOff>
      <xdr:row>35</xdr:row>
      <xdr:rowOff>140343</xdr:rowOff>
    </xdr:to>
    <xdr:sp macro="" textlink="">
      <xdr:nvSpPr>
        <xdr:cNvPr id="120" name="フローチャート : 判断 119"/>
        <xdr:cNvSpPr/>
      </xdr:nvSpPr>
      <xdr:spPr bwMode="auto">
        <a:xfrm>
          <a:off x="4254500" y="66490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125120</xdr:rowOff>
    </xdr:from>
    <xdr:ext cx="762000" cy="259045"/>
    <xdr:sp macro="" textlink="">
      <xdr:nvSpPr>
        <xdr:cNvPr id="121" name="テキスト ボックス 120"/>
        <xdr:cNvSpPr txBox="1"/>
      </xdr:nvSpPr>
      <xdr:spPr>
        <a:xfrm>
          <a:off x="3924300" y="6735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85362</xdr:rowOff>
    </xdr:from>
    <xdr:to>
      <xdr:col>3</xdr:col>
      <xdr:colOff>206375</xdr:colOff>
      <xdr:row>34</xdr:row>
      <xdr:rowOff>226245</xdr:rowOff>
    </xdr:to>
    <xdr:cxnSp macro="">
      <xdr:nvCxnSpPr>
        <xdr:cNvPr id="122" name="直線コネクタ 121"/>
        <xdr:cNvCxnSpPr/>
      </xdr:nvCxnSpPr>
      <xdr:spPr bwMode="auto">
        <a:xfrm>
          <a:off x="2908300" y="6352812"/>
          <a:ext cx="698500" cy="140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332069</xdr:rowOff>
    </xdr:from>
    <xdr:to>
      <xdr:col>3</xdr:col>
      <xdr:colOff>257175</xdr:colOff>
      <xdr:row>35</xdr:row>
      <xdr:rowOff>90769</xdr:rowOff>
    </xdr:to>
    <xdr:sp macro="" textlink="">
      <xdr:nvSpPr>
        <xdr:cNvPr id="123" name="フローチャート : 判断 122"/>
        <xdr:cNvSpPr/>
      </xdr:nvSpPr>
      <xdr:spPr bwMode="auto">
        <a:xfrm>
          <a:off x="3556000" y="65995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75546</xdr:rowOff>
    </xdr:from>
    <xdr:ext cx="762000" cy="259045"/>
    <xdr:sp macro="" textlink="">
      <xdr:nvSpPr>
        <xdr:cNvPr id="124" name="テキスト ボックス 123"/>
        <xdr:cNvSpPr txBox="1"/>
      </xdr:nvSpPr>
      <xdr:spPr>
        <a:xfrm>
          <a:off x="3225800" y="66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275278</xdr:rowOff>
    </xdr:from>
    <xdr:to>
      <xdr:col>2</xdr:col>
      <xdr:colOff>692150</xdr:colOff>
      <xdr:row>35</xdr:row>
      <xdr:rowOff>33978</xdr:rowOff>
    </xdr:to>
    <xdr:sp macro="" textlink="">
      <xdr:nvSpPr>
        <xdr:cNvPr id="125" name="フローチャート : 判断 124"/>
        <xdr:cNvSpPr/>
      </xdr:nvSpPr>
      <xdr:spPr bwMode="auto">
        <a:xfrm>
          <a:off x="2857500" y="65427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18755</xdr:rowOff>
    </xdr:from>
    <xdr:ext cx="762000" cy="259045"/>
    <xdr:sp macro="" textlink="">
      <xdr:nvSpPr>
        <xdr:cNvPr id="126" name="テキスト ボックス 125"/>
        <xdr:cNvSpPr txBox="1"/>
      </xdr:nvSpPr>
      <xdr:spPr>
        <a:xfrm>
          <a:off x="2527300" y="662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5693</xdr:rowOff>
    </xdr:from>
    <xdr:to>
      <xdr:col>5</xdr:col>
      <xdr:colOff>34925</xdr:colOff>
      <xdr:row>35</xdr:row>
      <xdr:rowOff>107293</xdr:rowOff>
    </xdr:to>
    <xdr:sp macro="" textlink="">
      <xdr:nvSpPr>
        <xdr:cNvPr id="132" name="円/楕円 131"/>
        <xdr:cNvSpPr/>
      </xdr:nvSpPr>
      <xdr:spPr bwMode="auto">
        <a:xfrm>
          <a:off x="5600700" y="6616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193670</xdr:rowOff>
    </xdr:from>
    <xdr:ext cx="762000" cy="259045"/>
    <xdr:sp macro="" textlink="">
      <xdr:nvSpPr>
        <xdr:cNvPr id="133" name="人口1人当たり決算額の推移該当値テキスト445"/>
        <xdr:cNvSpPr txBox="1"/>
      </xdr:nvSpPr>
      <xdr:spPr>
        <a:xfrm>
          <a:off x="5740400" y="646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18,909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309404</xdr:rowOff>
    </xdr:from>
    <xdr:to>
      <xdr:col>4</xdr:col>
      <xdr:colOff>520700</xdr:colOff>
      <xdr:row>35</xdr:row>
      <xdr:rowOff>68104</xdr:rowOff>
    </xdr:to>
    <xdr:sp macro="" textlink="">
      <xdr:nvSpPr>
        <xdr:cNvPr id="134" name="円/楕円 133"/>
        <xdr:cNvSpPr/>
      </xdr:nvSpPr>
      <xdr:spPr bwMode="auto">
        <a:xfrm>
          <a:off x="4953000" y="6576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78282</xdr:rowOff>
    </xdr:from>
    <xdr:ext cx="736600" cy="259045"/>
    <xdr:sp macro="" textlink="">
      <xdr:nvSpPr>
        <xdr:cNvPr id="135" name="テキスト ボックス 134"/>
        <xdr:cNvSpPr txBox="1"/>
      </xdr:nvSpPr>
      <xdr:spPr>
        <a:xfrm>
          <a:off x="4622800" y="6345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20,109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211629</xdr:rowOff>
    </xdr:from>
    <xdr:to>
      <xdr:col>3</xdr:col>
      <xdr:colOff>955675</xdr:colOff>
      <xdr:row>34</xdr:row>
      <xdr:rowOff>313229</xdr:rowOff>
    </xdr:to>
    <xdr:sp macro="" textlink="">
      <xdr:nvSpPr>
        <xdr:cNvPr id="136" name="円/楕円 135"/>
        <xdr:cNvSpPr/>
      </xdr:nvSpPr>
      <xdr:spPr bwMode="auto">
        <a:xfrm>
          <a:off x="4254500" y="64790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323406</xdr:rowOff>
    </xdr:from>
    <xdr:ext cx="762000" cy="259045"/>
    <xdr:sp macro="" textlink="">
      <xdr:nvSpPr>
        <xdr:cNvPr id="137" name="テキスト ボックス 136"/>
        <xdr:cNvSpPr txBox="1"/>
      </xdr:nvSpPr>
      <xdr:spPr>
        <a:xfrm>
          <a:off x="3924300" y="624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23,103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175445</xdr:rowOff>
    </xdr:from>
    <xdr:to>
      <xdr:col>3</xdr:col>
      <xdr:colOff>257175</xdr:colOff>
      <xdr:row>34</xdr:row>
      <xdr:rowOff>277045</xdr:rowOff>
    </xdr:to>
    <xdr:sp macro="" textlink="">
      <xdr:nvSpPr>
        <xdr:cNvPr id="138" name="円/楕円 137"/>
        <xdr:cNvSpPr/>
      </xdr:nvSpPr>
      <xdr:spPr bwMode="auto">
        <a:xfrm>
          <a:off x="3556000" y="6442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287222</xdr:rowOff>
    </xdr:from>
    <xdr:ext cx="762000" cy="259045"/>
    <xdr:sp macro="" textlink="">
      <xdr:nvSpPr>
        <xdr:cNvPr id="139" name="テキスト ボックス 138"/>
        <xdr:cNvSpPr txBox="1"/>
      </xdr:nvSpPr>
      <xdr:spPr>
        <a:xfrm>
          <a:off x="3225800" y="6211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24,211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34562</xdr:rowOff>
    </xdr:from>
    <xdr:to>
      <xdr:col>2</xdr:col>
      <xdr:colOff>692150</xdr:colOff>
      <xdr:row>34</xdr:row>
      <xdr:rowOff>136162</xdr:rowOff>
    </xdr:to>
    <xdr:sp macro="" textlink="">
      <xdr:nvSpPr>
        <xdr:cNvPr id="140" name="円/楕円 139"/>
        <xdr:cNvSpPr/>
      </xdr:nvSpPr>
      <xdr:spPr bwMode="auto">
        <a:xfrm>
          <a:off x="2857500" y="6302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146339</xdr:rowOff>
    </xdr:from>
    <xdr:ext cx="762000" cy="259045"/>
    <xdr:sp macro="" textlink="">
      <xdr:nvSpPr>
        <xdr:cNvPr id="141" name="テキスト ボックス 140"/>
        <xdr:cNvSpPr txBox="1"/>
      </xdr:nvSpPr>
      <xdr:spPr>
        <a:xfrm>
          <a:off x="2527300" y="607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28,525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70,486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71417</xdr:rowOff>
    </xdr:from>
    <xdr:to>
      <xdr:col>6</xdr:col>
      <xdr:colOff>510540</xdr:colOff>
      <xdr:row>39</xdr:row>
      <xdr:rowOff>597</xdr:rowOff>
    </xdr:to>
    <xdr:cxnSp macro="">
      <xdr:nvCxnSpPr>
        <xdr:cNvPr id="54" name="直線コネクタ 53"/>
        <xdr:cNvCxnSpPr/>
      </xdr:nvCxnSpPr>
      <xdr:spPr>
        <a:xfrm flipV="1">
          <a:off x="4633595" y="5386367"/>
          <a:ext cx="1270" cy="1300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4424</xdr:rowOff>
    </xdr:from>
    <xdr:ext cx="534377" cy="259045"/>
    <xdr:sp macro="" textlink="">
      <xdr:nvSpPr>
        <xdr:cNvPr id="55" name="人件費最小値テキスト"/>
        <xdr:cNvSpPr txBox="1"/>
      </xdr:nvSpPr>
      <xdr:spPr>
        <a:xfrm>
          <a:off x="4686300" y="669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38,585</a:t>
          </a:r>
          <a:endParaRPr kumimoji="1" lang="ja-JP" altLang="en-US" sz="1000" b="1">
            <a:latin typeface="ＭＳ Ｐゴシック"/>
          </a:endParaRPr>
        </a:p>
      </xdr:txBody>
    </xdr:sp>
    <xdr:clientData/>
  </xdr:oneCellAnchor>
  <xdr:twoCellAnchor>
    <xdr:from>
      <xdr:col>6</xdr:col>
      <xdr:colOff>422275</xdr:colOff>
      <xdr:row>39</xdr:row>
      <xdr:rowOff>597</xdr:rowOff>
    </xdr:from>
    <xdr:to>
      <xdr:col>6</xdr:col>
      <xdr:colOff>600075</xdr:colOff>
      <xdr:row>39</xdr:row>
      <xdr:rowOff>597</xdr:rowOff>
    </xdr:to>
    <xdr:cxnSp macro="">
      <xdr:nvCxnSpPr>
        <xdr:cNvPr id="56" name="直線コネクタ 55"/>
        <xdr:cNvCxnSpPr/>
      </xdr:nvCxnSpPr>
      <xdr:spPr>
        <a:xfrm>
          <a:off x="4546600" y="6687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18094</xdr:rowOff>
    </xdr:from>
    <xdr:ext cx="534377" cy="259045"/>
    <xdr:sp macro="" textlink="">
      <xdr:nvSpPr>
        <xdr:cNvPr id="57" name="人件費最大値テキスト"/>
        <xdr:cNvSpPr txBox="1"/>
      </xdr:nvSpPr>
      <xdr:spPr>
        <a:xfrm>
          <a:off x="4686300" y="5161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95,487</a:t>
          </a:r>
          <a:endParaRPr kumimoji="1" lang="ja-JP" altLang="en-US" sz="1000" b="1">
            <a:latin typeface="ＭＳ Ｐゴシック"/>
          </a:endParaRPr>
        </a:p>
      </xdr:txBody>
    </xdr:sp>
    <xdr:clientData/>
  </xdr:oneCellAnchor>
  <xdr:twoCellAnchor>
    <xdr:from>
      <xdr:col>6</xdr:col>
      <xdr:colOff>422275</xdr:colOff>
      <xdr:row>31</xdr:row>
      <xdr:rowOff>71417</xdr:rowOff>
    </xdr:from>
    <xdr:to>
      <xdr:col>6</xdr:col>
      <xdr:colOff>600075</xdr:colOff>
      <xdr:row>31</xdr:row>
      <xdr:rowOff>71417</xdr:rowOff>
    </xdr:to>
    <xdr:cxnSp macro="">
      <xdr:nvCxnSpPr>
        <xdr:cNvPr id="58" name="直線コネクタ 57"/>
        <xdr:cNvCxnSpPr/>
      </xdr:nvCxnSpPr>
      <xdr:spPr>
        <a:xfrm>
          <a:off x="4546600" y="5386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20851</xdr:rowOff>
    </xdr:from>
    <xdr:to>
      <xdr:col>6</xdr:col>
      <xdr:colOff>511175</xdr:colOff>
      <xdr:row>35</xdr:row>
      <xdr:rowOff>31298</xdr:rowOff>
    </xdr:to>
    <xdr:cxnSp macro="">
      <xdr:nvCxnSpPr>
        <xdr:cNvPr id="59" name="直線コネクタ 58"/>
        <xdr:cNvCxnSpPr/>
      </xdr:nvCxnSpPr>
      <xdr:spPr>
        <a:xfrm>
          <a:off x="3797300" y="6021601"/>
          <a:ext cx="838200" cy="10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69247</xdr:rowOff>
    </xdr:from>
    <xdr:ext cx="534377" cy="259045"/>
    <xdr:sp macro="" textlink="">
      <xdr:nvSpPr>
        <xdr:cNvPr id="60" name="人件費平均値テキスト"/>
        <xdr:cNvSpPr txBox="1"/>
      </xdr:nvSpPr>
      <xdr:spPr>
        <a:xfrm>
          <a:off x="4686300" y="6069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62,416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90820</xdr:rowOff>
    </xdr:from>
    <xdr:to>
      <xdr:col>6</xdr:col>
      <xdr:colOff>561975</xdr:colOff>
      <xdr:row>36</xdr:row>
      <xdr:rowOff>20970</xdr:rowOff>
    </xdr:to>
    <xdr:sp macro="" textlink="">
      <xdr:nvSpPr>
        <xdr:cNvPr id="61" name="フローチャート : 判断 60"/>
        <xdr:cNvSpPr/>
      </xdr:nvSpPr>
      <xdr:spPr>
        <a:xfrm>
          <a:off x="4584700" y="609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20851</xdr:rowOff>
    </xdr:from>
    <xdr:to>
      <xdr:col>5</xdr:col>
      <xdr:colOff>358775</xdr:colOff>
      <xdr:row>35</xdr:row>
      <xdr:rowOff>59439</xdr:rowOff>
    </xdr:to>
    <xdr:cxnSp macro="">
      <xdr:nvCxnSpPr>
        <xdr:cNvPr id="62" name="直線コネクタ 61"/>
        <xdr:cNvCxnSpPr/>
      </xdr:nvCxnSpPr>
      <xdr:spPr>
        <a:xfrm flipV="1">
          <a:off x="2908300" y="6021601"/>
          <a:ext cx="889000" cy="38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29144</xdr:rowOff>
    </xdr:from>
    <xdr:to>
      <xdr:col>5</xdr:col>
      <xdr:colOff>409575</xdr:colOff>
      <xdr:row>35</xdr:row>
      <xdr:rowOff>130744</xdr:rowOff>
    </xdr:to>
    <xdr:sp macro="" textlink="">
      <xdr:nvSpPr>
        <xdr:cNvPr id="63" name="フローチャート : 判断 62"/>
        <xdr:cNvSpPr/>
      </xdr:nvSpPr>
      <xdr:spPr>
        <a:xfrm>
          <a:off x="3746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121871</xdr:rowOff>
    </xdr:from>
    <xdr:ext cx="534377" cy="259045"/>
    <xdr:sp macro="" textlink="">
      <xdr:nvSpPr>
        <xdr:cNvPr id="64" name="テキスト ボックス 63"/>
        <xdr:cNvSpPr txBox="1"/>
      </xdr:nvSpPr>
      <xdr:spPr>
        <a:xfrm>
          <a:off x="3530111" y="6122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145232</xdr:rowOff>
    </xdr:from>
    <xdr:to>
      <xdr:col>4</xdr:col>
      <xdr:colOff>155575</xdr:colOff>
      <xdr:row>35</xdr:row>
      <xdr:rowOff>59439</xdr:rowOff>
    </xdr:to>
    <xdr:cxnSp macro="">
      <xdr:nvCxnSpPr>
        <xdr:cNvPr id="65" name="直線コネクタ 64"/>
        <xdr:cNvCxnSpPr/>
      </xdr:nvCxnSpPr>
      <xdr:spPr>
        <a:xfrm>
          <a:off x="2019300" y="5974532"/>
          <a:ext cx="889000" cy="85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37762</xdr:rowOff>
    </xdr:from>
    <xdr:to>
      <xdr:col>4</xdr:col>
      <xdr:colOff>206375</xdr:colOff>
      <xdr:row>35</xdr:row>
      <xdr:rowOff>139362</xdr:rowOff>
    </xdr:to>
    <xdr:sp macro="" textlink="">
      <xdr:nvSpPr>
        <xdr:cNvPr id="66" name="フローチャート : 判断 65"/>
        <xdr:cNvSpPr/>
      </xdr:nvSpPr>
      <xdr:spPr>
        <a:xfrm>
          <a:off x="2857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130489</xdr:rowOff>
    </xdr:from>
    <xdr:ext cx="534377" cy="259045"/>
    <xdr:sp macro="" textlink="">
      <xdr:nvSpPr>
        <xdr:cNvPr id="67" name="テキスト ボックス 66"/>
        <xdr:cNvSpPr txBox="1"/>
      </xdr:nvSpPr>
      <xdr:spPr>
        <a:xfrm>
          <a:off x="2641111" y="613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145232</xdr:rowOff>
    </xdr:from>
    <xdr:to>
      <xdr:col>2</xdr:col>
      <xdr:colOff>638175</xdr:colOff>
      <xdr:row>35</xdr:row>
      <xdr:rowOff>28989</xdr:rowOff>
    </xdr:to>
    <xdr:cxnSp macro="">
      <xdr:nvCxnSpPr>
        <xdr:cNvPr id="68" name="直線コネクタ 67"/>
        <xdr:cNvCxnSpPr/>
      </xdr:nvCxnSpPr>
      <xdr:spPr>
        <a:xfrm flipV="1">
          <a:off x="1130300" y="5974532"/>
          <a:ext cx="889000" cy="5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162532</xdr:rowOff>
    </xdr:from>
    <xdr:to>
      <xdr:col>3</xdr:col>
      <xdr:colOff>3175</xdr:colOff>
      <xdr:row>35</xdr:row>
      <xdr:rowOff>92682</xdr:rowOff>
    </xdr:to>
    <xdr:sp macro="" textlink="">
      <xdr:nvSpPr>
        <xdr:cNvPr id="69" name="フローチャート : 判断 68"/>
        <xdr:cNvSpPr/>
      </xdr:nvSpPr>
      <xdr:spPr>
        <a:xfrm>
          <a:off x="1968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83809</xdr:rowOff>
    </xdr:from>
    <xdr:ext cx="534377" cy="259045"/>
    <xdr:sp macro="" textlink="">
      <xdr:nvSpPr>
        <xdr:cNvPr id="70" name="テキスト ボックス 69"/>
        <xdr:cNvSpPr txBox="1"/>
      </xdr:nvSpPr>
      <xdr:spPr>
        <a:xfrm>
          <a:off x="1752111" y="608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107462</xdr:rowOff>
    </xdr:from>
    <xdr:to>
      <xdr:col>1</xdr:col>
      <xdr:colOff>485775</xdr:colOff>
      <xdr:row>35</xdr:row>
      <xdr:rowOff>37612</xdr:rowOff>
    </xdr:to>
    <xdr:sp macro="" textlink="">
      <xdr:nvSpPr>
        <xdr:cNvPr id="71" name="フローチャート : 判断 70"/>
        <xdr:cNvSpPr/>
      </xdr:nvSpPr>
      <xdr:spPr>
        <a:xfrm>
          <a:off x="1079500" y="593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54139</xdr:rowOff>
    </xdr:from>
    <xdr:ext cx="534377" cy="259045"/>
    <xdr:sp macro="" textlink="">
      <xdr:nvSpPr>
        <xdr:cNvPr id="72" name="テキスト ボックス 71"/>
        <xdr:cNvSpPr txBox="1"/>
      </xdr:nvSpPr>
      <xdr:spPr>
        <a:xfrm>
          <a:off x="863111" y="571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69,188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151948</xdr:rowOff>
    </xdr:from>
    <xdr:to>
      <xdr:col>6</xdr:col>
      <xdr:colOff>561975</xdr:colOff>
      <xdr:row>35</xdr:row>
      <xdr:rowOff>82098</xdr:rowOff>
    </xdr:to>
    <xdr:sp macro="" textlink="">
      <xdr:nvSpPr>
        <xdr:cNvPr id="78" name="円/楕円 77"/>
        <xdr:cNvSpPr/>
      </xdr:nvSpPr>
      <xdr:spPr>
        <a:xfrm>
          <a:off x="4584700" y="5981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3375</xdr:rowOff>
    </xdr:from>
    <xdr:ext cx="534377" cy="259045"/>
    <xdr:sp macro="" textlink="">
      <xdr:nvSpPr>
        <xdr:cNvPr id="79" name="人件費該当値テキスト"/>
        <xdr:cNvSpPr txBox="1"/>
      </xdr:nvSpPr>
      <xdr:spPr>
        <a:xfrm>
          <a:off x="4686300" y="5832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67,242</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141501</xdr:rowOff>
    </xdr:from>
    <xdr:to>
      <xdr:col>5</xdr:col>
      <xdr:colOff>409575</xdr:colOff>
      <xdr:row>35</xdr:row>
      <xdr:rowOff>71651</xdr:rowOff>
    </xdr:to>
    <xdr:sp macro="" textlink="">
      <xdr:nvSpPr>
        <xdr:cNvPr id="80" name="円/楕円 79"/>
        <xdr:cNvSpPr/>
      </xdr:nvSpPr>
      <xdr:spPr>
        <a:xfrm>
          <a:off x="3746500" y="5970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88178</xdr:rowOff>
    </xdr:from>
    <xdr:ext cx="534377" cy="259045"/>
    <xdr:sp macro="" textlink="">
      <xdr:nvSpPr>
        <xdr:cNvPr id="81" name="テキスト ボックス 80"/>
        <xdr:cNvSpPr txBox="1"/>
      </xdr:nvSpPr>
      <xdr:spPr>
        <a:xfrm>
          <a:off x="3530111" y="574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67,699</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8639</xdr:rowOff>
    </xdr:from>
    <xdr:to>
      <xdr:col>4</xdr:col>
      <xdr:colOff>206375</xdr:colOff>
      <xdr:row>35</xdr:row>
      <xdr:rowOff>110239</xdr:rowOff>
    </xdr:to>
    <xdr:sp macro="" textlink="">
      <xdr:nvSpPr>
        <xdr:cNvPr id="82" name="円/楕円 81"/>
        <xdr:cNvSpPr/>
      </xdr:nvSpPr>
      <xdr:spPr>
        <a:xfrm>
          <a:off x="2857500" y="6009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126766</xdr:rowOff>
    </xdr:from>
    <xdr:ext cx="534377" cy="259045"/>
    <xdr:sp macro="" textlink="">
      <xdr:nvSpPr>
        <xdr:cNvPr id="83" name="テキスト ボックス 82"/>
        <xdr:cNvSpPr txBox="1"/>
      </xdr:nvSpPr>
      <xdr:spPr>
        <a:xfrm>
          <a:off x="2641111" y="5784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66,011</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94432</xdr:rowOff>
    </xdr:from>
    <xdr:to>
      <xdr:col>3</xdr:col>
      <xdr:colOff>3175</xdr:colOff>
      <xdr:row>35</xdr:row>
      <xdr:rowOff>24582</xdr:rowOff>
    </xdr:to>
    <xdr:sp macro="" textlink="">
      <xdr:nvSpPr>
        <xdr:cNvPr id="84" name="円/楕円 83"/>
        <xdr:cNvSpPr/>
      </xdr:nvSpPr>
      <xdr:spPr>
        <a:xfrm>
          <a:off x="1968500" y="5923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41109</xdr:rowOff>
    </xdr:from>
    <xdr:ext cx="534377" cy="259045"/>
    <xdr:sp macro="" textlink="">
      <xdr:nvSpPr>
        <xdr:cNvPr id="85" name="テキスト ボックス 84"/>
        <xdr:cNvSpPr txBox="1"/>
      </xdr:nvSpPr>
      <xdr:spPr>
        <a:xfrm>
          <a:off x="1752111" y="5698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69,758</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149639</xdr:rowOff>
    </xdr:from>
    <xdr:to>
      <xdr:col>1</xdr:col>
      <xdr:colOff>485775</xdr:colOff>
      <xdr:row>35</xdr:row>
      <xdr:rowOff>79789</xdr:rowOff>
    </xdr:to>
    <xdr:sp macro="" textlink="">
      <xdr:nvSpPr>
        <xdr:cNvPr id="86" name="円/楕円 85"/>
        <xdr:cNvSpPr/>
      </xdr:nvSpPr>
      <xdr:spPr>
        <a:xfrm>
          <a:off x="1079500" y="597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70916</xdr:rowOff>
    </xdr:from>
    <xdr:ext cx="534377" cy="259045"/>
    <xdr:sp macro="" textlink="">
      <xdr:nvSpPr>
        <xdr:cNvPr id="87" name="テキスト ボックス 86"/>
        <xdr:cNvSpPr txBox="1"/>
      </xdr:nvSpPr>
      <xdr:spPr>
        <a:xfrm>
          <a:off x="863111" y="6071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67,343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53,390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98" name="テキスト ボックス 97"/>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0" name="テキスト ボックス 99"/>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2" name="テキスト ボックス 101"/>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4" name="テキスト ボックス 103"/>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06" name="テキスト ボックス 105"/>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20580</xdr:rowOff>
    </xdr:from>
    <xdr:to>
      <xdr:col>6</xdr:col>
      <xdr:colOff>510540</xdr:colOff>
      <xdr:row>57</xdr:row>
      <xdr:rowOff>145700</xdr:rowOff>
    </xdr:to>
    <xdr:cxnSp macro="">
      <xdr:nvCxnSpPr>
        <xdr:cNvPr id="112" name="直線コネクタ 111"/>
        <xdr:cNvCxnSpPr/>
      </xdr:nvCxnSpPr>
      <xdr:spPr>
        <a:xfrm flipV="1">
          <a:off x="4633595" y="8593080"/>
          <a:ext cx="1270" cy="1325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149527</xdr:rowOff>
    </xdr:from>
    <xdr:ext cx="534377" cy="259045"/>
    <xdr:sp macro="" textlink="">
      <xdr:nvSpPr>
        <xdr:cNvPr id="113" name="物件費最小値テキスト"/>
        <xdr:cNvSpPr txBox="1"/>
      </xdr:nvSpPr>
      <xdr:spPr>
        <a:xfrm>
          <a:off x="4686300" y="992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32,685</a:t>
          </a:r>
          <a:endParaRPr kumimoji="1" lang="ja-JP" altLang="en-US" sz="1000" b="1">
            <a:latin typeface="ＭＳ Ｐゴシック"/>
          </a:endParaRPr>
        </a:p>
      </xdr:txBody>
    </xdr:sp>
    <xdr:clientData/>
  </xdr:oneCellAnchor>
  <xdr:twoCellAnchor>
    <xdr:from>
      <xdr:col>6</xdr:col>
      <xdr:colOff>422275</xdr:colOff>
      <xdr:row>57</xdr:row>
      <xdr:rowOff>145700</xdr:rowOff>
    </xdr:from>
    <xdr:to>
      <xdr:col>6</xdr:col>
      <xdr:colOff>600075</xdr:colOff>
      <xdr:row>57</xdr:row>
      <xdr:rowOff>145700</xdr:rowOff>
    </xdr:to>
    <xdr:cxnSp macro="">
      <xdr:nvCxnSpPr>
        <xdr:cNvPr id="114" name="直線コネクタ 113"/>
        <xdr:cNvCxnSpPr/>
      </xdr:nvCxnSpPr>
      <xdr:spPr>
        <a:xfrm>
          <a:off x="4546600" y="99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138707</xdr:rowOff>
    </xdr:from>
    <xdr:ext cx="599010" cy="259045"/>
    <xdr:sp macro="" textlink="">
      <xdr:nvSpPr>
        <xdr:cNvPr id="115" name="物件費最大値テキスト"/>
        <xdr:cNvSpPr txBox="1"/>
      </xdr:nvSpPr>
      <xdr:spPr>
        <a:xfrm>
          <a:off x="4686300" y="8368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102,253</a:t>
          </a:r>
          <a:endParaRPr kumimoji="1" lang="ja-JP" altLang="en-US" sz="1000" b="1">
            <a:latin typeface="ＭＳ Ｐゴシック"/>
          </a:endParaRPr>
        </a:p>
      </xdr:txBody>
    </xdr:sp>
    <xdr:clientData/>
  </xdr:oneCellAnchor>
  <xdr:twoCellAnchor>
    <xdr:from>
      <xdr:col>6</xdr:col>
      <xdr:colOff>422275</xdr:colOff>
      <xdr:row>50</xdr:row>
      <xdr:rowOff>20580</xdr:rowOff>
    </xdr:from>
    <xdr:to>
      <xdr:col>6</xdr:col>
      <xdr:colOff>600075</xdr:colOff>
      <xdr:row>50</xdr:row>
      <xdr:rowOff>20580</xdr:rowOff>
    </xdr:to>
    <xdr:cxnSp macro="">
      <xdr:nvCxnSpPr>
        <xdr:cNvPr id="116" name="直線コネクタ 115"/>
        <xdr:cNvCxnSpPr/>
      </xdr:nvCxnSpPr>
      <xdr:spPr>
        <a:xfrm>
          <a:off x="4546600" y="85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164199</xdr:rowOff>
    </xdr:from>
    <xdr:to>
      <xdr:col>6</xdr:col>
      <xdr:colOff>511175</xdr:colOff>
      <xdr:row>56</xdr:row>
      <xdr:rowOff>54318</xdr:rowOff>
    </xdr:to>
    <xdr:cxnSp macro="">
      <xdr:nvCxnSpPr>
        <xdr:cNvPr id="117" name="直線コネクタ 116"/>
        <xdr:cNvCxnSpPr/>
      </xdr:nvCxnSpPr>
      <xdr:spPr>
        <a:xfrm flipV="1">
          <a:off x="3797300" y="9593949"/>
          <a:ext cx="838200" cy="6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53</xdr:row>
      <xdr:rowOff>169442</xdr:rowOff>
    </xdr:from>
    <xdr:ext cx="534377" cy="259045"/>
    <xdr:sp macro="" textlink="">
      <xdr:nvSpPr>
        <xdr:cNvPr id="118" name="物件費平均値テキスト"/>
        <xdr:cNvSpPr txBox="1"/>
      </xdr:nvSpPr>
      <xdr:spPr>
        <a:xfrm>
          <a:off x="4686300" y="9256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56,973</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146565</xdr:rowOff>
    </xdr:from>
    <xdr:to>
      <xdr:col>6</xdr:col>
      <xdr:colOff>561975</xdr:colOff>
      <xdr:row>55</xdr:row>
      <xdr:rowOff>76715</xdr:rowOff>
    </xdr:to>
    <xdr:sp macro="" textlink="">
      <xdr:nvSpPr>
        <xdr:cNvPr id="119" name="フローチャート : 判断 118"/>
        <xdr:cNvSpPr/>
      </xdr:nvSpPr>
      <xdr:spPr>
        <a:xfrm>
          <a:off x="4584700" y="9404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169323</xdr:rowOff>
    </xdr:from>
    <xdr:to>
      <xdr:col>5</xdr:col>
      <xdr:colOff>358775</xdr:colOff>
      <xdr:row>56</xdr:row>
      <xdr:rowOff>54318</xdr:rowOff>
    </xdr:to>
    <xdr:cxnSp macro="">
      <xdr:nvCxnSpPr>
        <xdr:cNvPr id="120" name="直線コネクタ 119"/>
        <xdr:cNvCxnSpPr/>
      </xdr:nvCxnSpPr>
      <xdr:spPr>
        <a:xfrm>
          <a:off x="2908300" y="9599073"/>
          <a:ext cx="889000" cy="56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146755</xdr:rowOff>
    </xdr:from>
    <xdr:to>
      <xdr:col>5</xdr:col>
      <xdr:colOff>409575</xdr:colOff>
      <xdr:row>55</xdr:row>
      <xdr:rowOff>76905</xdr:rowOff>
    </xdr:to>
    <xdr:sp macro="" textlink="">
      <xdr:nvSpPr>
        <xdr:cNvPr id="121" name="フローチャート : 判断 120"/>
        <xdr:cNvSpPr/>
      </xdr:nvSpPr>
      <xdr:spPr>
        <a:xfrm>
          <a:off x="3746500" y="9405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53</xdr:row>
      <xdr:rowOff>93432</xdr:rowOff>
    </xdr:from>
    <xdr:ext cx="534377" cy="259045"/>
    <xdr:sp macro="" textlink="">
      <xdr:nvSpPr>
        <xdr:cNvPr id="122" name="テキスト ボックス 121"/>
        <xdr:cNvSpPr txBox="1"/>
      </xdr:nvSpPr>
      <xdr:spPr>
        <a:xfrm>
          <a:off x="3530111" y="918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169323</xdr:rowOff>
    </xdr:from>
    <xdr:to>
      <xdr:col>4</xdr:col>
      <xdr:colOff>155575</xdr:colOff>
      <xdr:row>56</xdr:row>
      <xdr:rowOff>57995</xdr:rowOff>
    </xdr:to>
    <xdr:cxnSp macro="">
      <xdr:nvCxnSpPr>
        <xdr:cNvPr id="123" name="直線コネクタ 122"/>
        <xdr:cNvCxnSpPr/>
      </xdr:nvCxnSpPr>
      <xdr:spPr>
        <a:xfrm flipV="1">
          <a:off x="2019300" y="9599073"/>
          <a:ext cx="889000" cy="60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137820</xdr:rowOff>
    </xdr:from>
    <xdr:to>
      <xdr:col>4</xdr:col>
      <xdr:colOff>206375</xdr:colOff>
      <xdr:row>55</xdr:row>
      <xdr:rowOff>67970</xdr:rowOff>
    </xdr:to>
    <xdr:sp macro="" textlink="">
      <xdr:nvSpPr>
        <xdr:cNvPr id="124" name="フローチャート : 判断 123"/>
        <xdr:cNvSpPr/>
      </xdr:nvSpPr>
      <xdr:spPr>
        <a:xfrm>
          <a:off x="2857500" y="9396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84497</xdr:rowOff>
    </xdr:from>
    <xdr:ext cx="534377" cy="259045"/>
    <xdr:sp macro="" textlink="">
      <xdr:nvSpPr>
        <xdr:cNvPr id="125" name="テキスト ボックス 124"/>
        <xdr:cNvSpPr txBox="1"/>
      </xdr:nvSpPr>
      <xdr:spPr>
        <a:xfrm>
          <a:off x="2641111" y="9171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57995</xdr:rowOff>
    </xdr:from>
    <xdr:to>
      <xdr:col>2</xdr:col>
      <xdr:colOff>638175</xdr:colOff>
      <xdr:row>56</xdr:row>
      <xdr:rowOff>93352</xdr:rowOff>
    </xdr:to>
    <xdr:cxnSp macro="">
      <xdr:nvCxnSpPr>
        <xdr:cNvPr id="126" name="直線コネクタ 125"/>
        <xdr:cNvCxnSpPr/>
      </xdr:nvCxnSpPr>
      <xdr:spPr>
        <a:xfrm flipV="1">
          <a:off x="1130300" y="9659195"/>
          <a:ext cx="889000" cy="35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30969</xdr:rowOff>
    </xdr:from>
    <xdr:to>
      <xdr:col>3</xdr:col>
      <xdr:colOff>3175</xdr:colOff>
      <xdr:row>55</xdr:row>
      <xdr:rowOff>132569</xdr:rowOff>
    </xdr:to>
    <xdr:sp macro="" textlink="">
      <xdr:nvSpPr>
        <xdr:cNvPr id="127" name="フローチャート : 判断 126"/>
        <xdr:cNvSpPr/>
      </xdr:nvSpPr>
      <xdr:spPr>
        <a:xfrm>
          <a:off x="1968500" y="946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149096</xdr:rowOff>
    </xdr:from>
    <xdr:ext cx="534377" cy="259045"/>
    <xdr:sp macro="" textlink="">
      <xdr:nvSpPr>
        <xdr:cNvPr id="128" name="テキスト ボックス 127"/>
        <xdr:cNvSpPr txBox="1"/>
      </xdr:nvSpPr>
      <xdr:spPr>
        <a:xfrm>
          <a:off x="1752111" y="9235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40742</xdr:rowOff>
    </xdr:from>
    <xdr:to>
      <xdr:col>1</xdr:col>
      <xdr:colOff>485775</xdr:colOff>
      <xdr:row>55</xdr:row>
      <xdr:rowOff>142342</xdr:rowOff>
    </xdr:to>
    <xdr:sp macro="" textlink="">
      <xdr:nvSpPr>
        <xdr:cNvPr id="129" name="フローチャート : 判断 128"/>
        <xdr:cNvSpPr/>
      </xdr:nvSpPr>
      <xdr:spPr>
        <a:xfrm>
          <a:off x="1079500" y="94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158869</xdr:rowOff>
    </xdr:from>
    <xdr:ext cx="534377" cy="259045"/>
    <xdr:sp macro="" textlink="">
      <xdr:nvSpPr>
        <xdr:cNvPr id="130" name="テキスト ボックス 129"/>
        <xdr:cNvSpPr txBox="1"/>
      </xdr:nvSpPr>
      <xdr:spPr>
        <a:xfrm>
          <a:off x="863111" y="924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113399</xdr:rowOff>
    </xdr:from>
    <xdr:to>
      <xdr:col>6</xdr:col>
      <xdr:colOff>561975</xdr:colOff>
      <xdr:row>56</xdr:row>
      <xdr:rowOff>43549</xdr:rowOff>
    </xdr:to>
    <xdr:sp macro="" textlink="">
      <xdr:nvSpPr>
        <xdr:cNvPr id="136" name="円/楕円 135"/>
        <xdr:cNvSpPr/>
      </xdr:nvSpPr>
      <xdr:spPr>
        <a:xfrm>
          <a:off x="4584700" y="954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91826</xdr:rowOff>
    </xdr:from>
    <xdr:ext cx="534377" cy="259045"/>
    <xdr:sp macro="" textlink="">
      <xdr:nvSpPr>
        <xdr:cNvPr id="137" name="物件費該当値テキスト"/>
        <xdr:cNvSpPr txBox="1"/>
      </xdr:nvSpPr>
      <xdr:spPr>
        <a:xfrm>
          <a:off x="4686300" y="952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49,714</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3518</xdr:rowOff>
    </xdr:from>
    <xdr:to>
      <xdr:col>5</xdr:col>
      <xdr:colOff>409575</xdr:colOff>
      <xdr:row>56</xdr:row>
      <xdr:rowOff>105118</xdr:rowOff>
    </xdr:to>
    <xdr:sp macro="" textlink="">
      <xdr:nvSpPr>
        <xdr:cNvPr id="138" name="円/楕円 137"/>
        <xdr:cNvSpPr/>
      </xdr:nvSpPr>
      <xdr:spPr>
        <a:xfrm>
          <a:off x="3746500" y="960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96245</xdr:rowOff>
    </xdr:from>
    <xdr:ext cx="534377" cy="259045"/>
    <xdr:sp macro="" textlink="">
      <xdr:nvSpPr>
        <xdr:cNvPr id="139" name="テキスト ボックス 138"/>
        <xdr:cNvSpPr txBox="1"/>
      </xdr:nvSpPr>
      <xdr:spPr>
        <a:xfrm>
          <a:off x="3530111" y="9697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46,482</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118523</xdr:rowOff>
    </xdr:from>
    <xdr:to>
      <xdr:col>4</xdr:col>
      <xdr:colOff>206375</xdr:colOff>
      <xdr:row>56</xdr:row>
      <xdr:rowOff>48673</xdr:rowOff>
    </xdr:to>
    <xdr:sp macro="" textlink="">
      <xdr:nvSpPr>
        <xdr:cNvPr id="140" name="円/楕円 139"/>
        <xdr:cNvSpPr/>
      </xdr:nvSpPr>
      <xdr:spPr>
        <a:xfrm>
          <a:off x="2857500" y="9548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39800</xdr:rowOff>
    </xdr:from>
    <xdr:ext cx="534377" cy="259045"/>
    <xdr:sp macro="" textlink="">
      <xdr:nvSpPr>
        <xdr:cNvPr id="141" name="テキスト ボックス 140"/>
        <xdr:cNvSpPr txBox="1"/>
      </xdr:nvSpPr>
      <xdr:spPr>
        <a:xfrm>
          <a:off x="2641111" y="964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49,445</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7195</xdr:rowOff>
    </xdr:from>
    <xdr:to>
      <xdr:col>3</xdr:col>
      <xdr:colOff>3175</xdr:colOff>
      <xdr:row>56</xdr:row>
      <xdr:rowOff>108795</xdr:rowOff>
    </xdr:to>
    <xdr:sp macro="" textlink="">
      <xdr:nvSpPr>
        <xdr:cNvPr id="142" name="円/楕円 141"/>
        <xdr:cNvSpPr/>
      </xdr:nvSpPr>
      <xdr:spPr>
        <a:xfrm>
          <a:off x="1968500" y="96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99922</xdr:rowOff>
    </xdr:from>
    <xdr:ext cx="534377" cy="259045"/>
    <xdr:sp macro="" textlink="">
      <xdr:nvSpPr>
        <xdr:cNvPr id="143" name="テキスト ボックス 142"/>
        <xdr:cNvSpPr txBox="1"/>
      </xdr:nvSpPr>
      <xdr:spPr>
        <a:xfrm>
          <a:off x="1752111" y="9701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46,289</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42552</xdr:rowOff>
    </xdr:from>
    <xdr:to>
      <xdr:col>1</xdr:col>
      <xdr:colOff>485775</xdr:colOff>
      <xdr:row>56</xdr:row>
      <xdr:rowOff>144152</xdr:rowOff>
    </xdr:to>
    <xdr:sp macro="" textlink="">
      <xdr:nvSpPr>
        <xdr:cNvPr id="144" name="円/楕円 143"/>
        <xdr:cNvSpPr/>
      </xdr:nvSpPr>
      <xdr:spPr>
        <a:xfrm>
          <a:off x="1079500" y="964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135279</xdr:rowOff>
    </xdr:from>
    <xdr:ext cx="534377" cy="259045"/>
    <xdr:sp macro="" textlink="">
      <xdr:nvSpPr>
        <xdr:cNvPr id="145" name="テキスト ボックス 144"/>
        <xdr:cNvSpPr txBox="1"/>
      </xdr:nvSpPr>
      <xdr:spPr>
        <a:xfrm>
          <a:off x="863111" y="9736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44,433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7" name="テキスト ボックス 156"/>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9" name="テキスト ボックス 158"/>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1" name="テキスト ボックス 160"/>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3" name="テキスト ボックス 162"/>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21970</xdr:rowOff>
    </xdr:from>
    <xdr:ext cx="467179" cy="259045"/>
    <xdr:sp macro="" textlink="">
      <xdr:nvSpPr>
        <xdr:cNvPr id="165" name="テキスト ボックス 164"/>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7" name="テキスト ボックス 166"/>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137904</xdr:rowOff>
    </xdr:from>
    <xdr:to>
      <xdr:col>6</xdr:col>
      <xdr:colOff>510540</xdr:colOff>
      <xdr:row>79</xdr:row>
      <xdr:rowOff>28829</xdr:rowOff>
    </xdr:to>
    <xdr:cxnSp macro="">
      <xdr:nvCxnSpPr>
        <xdr:cNvPr id="171" name="直線コネクタ 170"/>
        <xdr:cNvCxnSpPr/>
      </xdr:nvCxnSpPr>
      <xdr:spPr>
        <a:xfrm flipV="1">
          <a:off x="4633595" y="11967954"/>
          <a:ext cx="1270" cy="1605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32656</xdr:rowOff>
    </xdr:from>
    <xdr:ext cx="378565" cy="259045"/>
    <xdr:sp macro="" textlink="">
      <xdr:nvSpPr>
        <xdr:cNvPr id="172" name="維持補修費最小値テキスト"/>
        <xdr:cNvSpPr txBox="1"/>
      </xdr:nvSpPr>
      <xdr:spPr>
        <a:xfrm>
          <a:off x="4686300" y="135772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a:t>
          </a:r>
          <a:endParaRPr kumimoji="1" lang="ja-JP" altLang="en-US" sz="1000" b="1">
            <a:latin typeface="ＭＳ Ｐゴシック"/>
          </a:endParaRPr>
        </a:p>
      </xdr:txBody>
    </xdr:sp>
    <xdr:clientData/>
  </xdr:oneCellAnchor>
  <xdr:twoCellAnchor>
    <xdr:from>
      <xdr:col>6</xdr:col>
      <xdr:colOff>422275</xdr:colOff>
      <xdr:row>79</xdr:row>
      <xdr:rowOff>28829</xdr:rowOff>
    </xdr:from>
    <xdr:to>
      <xdr:col>6</xdr:col>
      <xdr:colOff>600075</xdr:colOff>
      <xdr:row>79</xdr:row>
      <xdr:rowOff>28829</xdr:rowOff>
    </xdr:to>
    <xdr:cxnSp macro="">
      <xdr:nvCxnSpPr>
        <xdr:cNvPr id="173" name="直線コネクタ 172"/>
        <xdr:cNvCxnSpPr/>
      </xdr:nvCxnSpPr>
      <xdr:spPr>
        <a:xfrm>
          <a:off x="4546600" y="13573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84581</xdr:rowOff>
    </xdr:from>
    <xdr:ext cx="534377" cy="259045"/>
    <xdr:sp macro="" textlink="">
      <xdr:nvSpPr>
        <xdr:cNvPr id="174" name="維持補修費最大値テキスト"/>
        <xdr:cNvSpPr txBox="1"/>
      </xdr:nvSpPr>
      <xdr:spPr>
        <a:xfrm>
          <a:off x="4686300" y="1174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10,261</a:t>
          </a:r>
          <a:endParaRPr kumimoji="1" lang="ja-JP" altLang="en-US" sz="1000" b="1">
            <a:latin typeface="ＭＳ Ｐゴシック"/>
          </a:endParaRPr>
        </a:p>
      </xdr:txBody>
    </xdr:sp>
    <xdr:clientData/>
  </xdr:oneCellAnchor>
  <xdr:twoCellAnchor>
    <xdr:from>
      <xdr:col>6</xdr:col>
      <xdr:colOff>422275</xdr:colOff>
      <xdr:row>69</xdr:row>
      <xdr:rowOff>137904</xdr:rowOff>
    </xdr:from>
    <xdr:to>
      <xdr:col>6</xdr:col>
      <xdr:colOff>600075</xdr:colOff>
      <xdr:row>69</xdr:row>
      <xdr:rowOff>137904</xdr:rowOff>
    </xdr:to>
    <xdr:cxnSp macro="">
      <xdr:nvCxnSpPr>
        <xdr:cNvPr id="175" name="直線コネクタ 174"/>
        <xdr:cNvCxnSpPr/>
      </xdr:nvCxnSpPr>
      <xdr:spPr>
        <a:xfrm>
          <a:off x="4546600" y="11967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72</xdr:row>
      <xdr:rowOff>131209</xdr:rowOff>
    </xdr:from>
    <xdr:to>
      <xdr:col>6</xdr:col>
      <xdr:colOff>511175</xdr:colOff>
      <xdr:row>74</xdr:row>
      <xdr:rowOff>91041</xdr:rowOff>
    </xdr:to>
    <xdr:cxnSp macro="">
      <xdr:nvCxnSpPr>
        <xdr:cNvPr id="176" name="直線コネクタ 175"/>
        <xdr:cNvCxnSpPr/>
      </xdr:nvCxnSpPr>
      <xdr:spPr>
        <a:xfrm flipV="1">
          <a:off x="3797300" y="12475609"/>
          <a:ext cx="838200" cy="30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87737</xdr:rowOff>
    </xdr:from>
    <xdr:ext cx="469744" cy="259045"/>
    <xdr:sp macro="" textlink="">
      <xdr:nvSpPr>
        <xdr:cNvPr id="177" name="維持補修費平均値テキスト"/>
        <xdr:cNvSpPr txBox="1"/>
      </xdr:nvSpPr>
      <xdr:spPr>
        <a:xfrm>
          <a:off x="4686300" y="129464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109310</xdr:rowOff>
    </xdr:from>
    <xdr:to>
      <xdr:col>6</xdr:col>
      <xdr:colOff>561975</xdr:colOff>
      <xdr:row>76</xdr:row>
      <xdr:rowOff>39461</xdr:rowOff>
    </xdr:to>
    <xdr:sp macro="" textlink="">
      <xdr:nvSpPr>
        <xdr:cNvPr id="178" name="フローチャート : 判断 177"/>
        <xdr:cNvSpPr/>
      </xdr:nvSpPr>
      <xdr:spPr>
        <a:xfrm>
          <a:off x="4584700" y="129680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47770</xdr:rowOff>
    </xdr:from>
    <xdr:to>
      <xdr:col>5</xdr:col>
      <xdr:colOff>358775</xdr:colOff>
      <xdr:row>74</xdr:row>
      <xdr:rowOff>91041</xdr:rowOff>
    </xdr:to>
    <xdr:cxnSp macro="">
      <xdr:nvCxnSpPr>
        <xdr:cNvPr id="179" name="直線コネクタ 178"/>
        <xdr:cNvCxnSpPr/>
      </xdr:nvCxnSpPr>
      <xdr:spPr>
        <a:xfrm>
          <a:off x="2908300" y="12735070"/>
          <a:ext cx="889000" cy="4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161072</xdr:rowOff>
    </xdr:from>
    <xdr:to>
      <xdr:col>5</xdr:col>
      <xdr:colOff>409575</xdr:colOff>
      <xdr:row>75</xdr:row>
      <xdr:rowOff>91222</xdr:rowOff>
    </xdr:to>
    <xdr:sp macro="" textlink="">
      <xdr:nvSpPr>
        <xdr:cNvPr id="180" name="フローチャート : 判断 179"/>
        <xdr:cNvSpPr/>
      </xdr:nvSpPr>
      <xdr:spPr>
        <a:xfrm>
          <a:off x="3746500" y="1284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82349</xdr:rowOff>
    </xdr:from>
    <xdr:ext cx="469744" cy="259045"/>
    <xdr:sp macro="" textlink="">
      <xdr:nvSpPr>
        <xdr:cNvPr id="181" name="テキスト ボックス 180"/>
        <xdr:cNvSpPr txBox="1"/>
      </xdr:nvSpPr>
      <xdr:spPr>
        <a:xfrm>
          <a:off x="3562427" y="12941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2</xdr:col>
      <xdr:colOff>638175</xdr:colOff>
      <xdr:row>74</xdr:row>
      <xdr:rowOff>32748</xdr:rowOff>
    </xdr:from>
    <xdr:to>
      <xdr:col>4</xdr:col>
      <xdr:colOff>155575</xdr:colOff>
      <xdr:row>74</xdr:row>
      <xdr:rowOff>47770</xdr:rowOff>
    </xdr:to>
    <xdr:cxnSp macro="">
      <xdr:nvCxnSpPr>
        <xdr:cNvPr id="182" name="直線コネクタ 181"/>
        <xdr:cNvCxnSpPr/>
      </xdr:nvCxnSpPr>
      <xdr:spPr>
        <a:xfrm>
          <a:off x="2019300" y="12720048"/>
          <a:ext cx="889000" cy="15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20810</xdr:rowOff>
    </xdr:from>
    <xdr:to>
      <xdr:col>4</xdr:col>
      <xdr:colOff>206375</xdr:colOff>
      <xdr:row>75</xdr:row>
      <xdr:rowOff>122410</xdr:rowOff>
    </xdr:to>
    <xdr:sp macro="" textlink="">
      <xdr:nvSpPr>
        <xdr:cNvPr id="183" name="フローチャート : 判断 182"/>
        <xdr:cNvSpPr/>
      </xdr:nvSpPr>
      <xdr:spPr>
        <a:xfrm>
          <a:off x="2857500" y="1287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113537</xdr:rowOff>
    </xdr:from>
    <xdr:ext cx="469744" cy="259045"/>
    <xdr:sp macro="" textlink="">
      <xdr:nvSpPr>
        <xdr:cNvPr id="184" name="テキスト ボックス 183"/>
        <xdr:cNvSpPr txBox="1"/>
      </xdr:nvSpPr>
      <xdr:spPr>
        <a:xfrm>
          <a:off x="2673427" y="12972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434975</xdr:colOff>
      <xdr:row>74</xdr:row>
      <xdr:rowOff>32748</xdr:rowOff>
    </xdr:from>
    <xdr:to>
      <xdr:col>2</xdr:col>
      <xdr:colOff>638175</xdr:colOff>
      <xdr:row>74</xdr:row>
      <xdr:rowOff>70467</xdr:rowOff>
    </xdr:to>
    <xdr:cxnSp macro="">
      <xdr:nvCxnSpPr>
        <xdr:cNvPr id="185" name="直線コネクタ 184"/>
        <xdr:cNvCxnSpPr/>
      </xdr:nvCxnSpPr>
      <xdr:spPr>
        <a:xfrm flipV="1">
          <a:off x="1130300" y="12720048"/>
          <a:ext cx="889000" cy="3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6114</xdr:rowOff>
    </xdr:from>
    <xdr:to>
      <xdr:col>3</xdr:col>
      <xdr:colOff>3175</xdr:colOff>
      <xdr:row>75</xdr:row>
      <xdr:rowOff>107714</xdr:rowOff>
    </xdr:to>
    <xdr:sp macro="" textlink="">
      <xdr:nvSpPr>
        <xdr:cNvPr id="186" name="フローチャート : 判断 185"/>
        <xdr:cNvSpPr/>
      </xdr:nvSpPr>
      <xdr:spPr>
        <a:xfrm>
          <a:off x="1968500" y="12864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98841</xdr:rowOff>
    </xdr:from>
    <xdr:ext cx="469744" cy="259045"/>
    <xdr:sp macro="" textlink="">
      <xdr:nvSpPr>
        <xdr:cNvPr id="187" name="テキスト ボックス 186"/>
        <xdr:cNvSpPr txBox="1"/>
      </xdr:nvSpPr>
      <xdr:spPr>
        <a:xfrm>
          <a:off x="1784427" y="1295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52487</xdr:rowOff>
    </xdr:from>
    <xdr:to>
      <xdr:col>1</xdr:col>
      <xdr:colOff>485775</xdr:colOff>
      <xdr:row>75</xdr:row>
      <xdr:rowOff>154087</xdr:rowOff>
    </xdr:to>
    <xdr:sp macro="" textlink="">
      <xdr:nvSpPr>
        <xdr:cNvPr id="188" name="フローチャート : 判断 187"/>
        <xdr:cNvSpPr/>
      </xdr:nvSpPr>
      <xdr:spPr>
        <a:xfrm>
          <a:off x="1079500" y="12911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145214</xdr:rowOff>
    </xdr:from>
    <xdr:ext cx="469744" cy="259045"/>
    <xdr:sp macro="" textlink="">
      <xdr:nvSpPr>
        <xdr:cNvPr id="189" name="テキスト ボックス 188"/>
        <xdr:cNvSpPr txBox="1"/>
      </xdr:nvSpPr>
      <xdr:spPr>
        <a:xfrm>
          <a:off x="895427" y="13003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72</xdr:row>
      <xdr:rowOff>80409</xdr:rowOff>
    </xdr:from>
    <xdr:to>
      <xdr:col>6</xdr:col>
      <xdr:colOff>561975</xdr:colOff>
      <xdr:row>73</xdr:row>
      <xdr:rowOff>10559</xdr:rowOff>
    </xdr:to>
    <xdr:sp macro="" textlink="">
      <xdr:nvSpPr>
        <xdr:cNvPr id="195" name="円/楕円 194"/>
        <xdr:cNvSpPr/>
      </xdr:nvSpPr>
      <xdr:spPr>
        <a:xfrm>
          <a:off x="4584700" y="1242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103286</xdr:rowOff>
    </xdr:from>
    <xdr:ext cx="469744" cy="259045"/>
    <xdr:sp macro="" textlink="">
      <xdr:nvSpPr>
        <xdr:cNvPr id="196" name="維持補修費該当値テキスト"/>
        <xdr:cNvSpPr txBox="1"/>
      </xdr:nvSpPr>
      <xdr:spPr>
        <a:xfrm>
          <a:off x="4686300" y="12276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7,152</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40241</xdr:rowOff>
    </xdr:from>
    <xdr:to>
      <xdr:col>5</xdr:col>
      <xdr:colOff>409575</xdr:colOff>
      <xdr:row>74</xdr:row>
      <xdr:rowOff>141841</xdr:rowOff>
    </xdr:to>
    <xdr:sp macro="" textlink="">
      <xdr:nvSpPr>
        <xdr:cNvPr id="197" name="円/楕円 196"/>
        <xdr:cNvSpPr/>
      </xdr:nvSpPr>
      <xdr:spPr>
        <a:xfrm>
          <a:off x="3746500" y="12727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72</xdr:row>
      <xdr:rowOff>158368</xdr:rowOff>
    </xdr:from>
    <xdr:ext cx="469744" cy="259045"/>
    <xdr:sp macro="" textlink="">
      <xdr:nvSpPr>
        <xdr:cNvPr id="198" name="テキスト ボックス 197"/>
        <xdr:cNvSpPr txBox="1"/>
      </xdr:nvSpPr>
      <xdr:spPr>
        <a:xfrm>
          <a:off x="3562427" y="12502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5,298</a:t>
          </a:r>
          <a:endParaRPr kumimoji="1" lang="ja-JP" altLang="en-US" sz="1000" b="1">
            <a:solidFill>
              <a:srgbClr val="FF0000"/>
            </a:solidFill>
            <a:latin typeface="ＭＳ Ｐゴシック"/>
          </a:endParaRPr>
        </a:p>
      </xdr:txBody>
    </xdr:sp>
    <xdr:clientData/>
  </xdr:oneCellAnchor>
  <xdr:twoCellAnchor>
    <xdr:from>
      <xdr:col>4</xdr:col>
      <xdr:colOff>104775</xdr:colOff>
      <xdr:row>73</xdr:row>
      <xdr:rowOff>168420</xdr:rowOff>
    </xdr:from>
    <xdr:to>
      <xdr:col>4</xdr:col>
      <xdr:colOff>206375</xdr:colOff>
      <xdr:row>74</xdr:row>
      <xdr:rowOff>98570</xdr:rowOff>
    </xdr:to>
    <xdr:sp macro="" textlink="">
      <xdr:nvSpPr>
        <xdr:cNvPr id="199" name="円/楕円 198"/>
        <xdr:cNvSpPr/>
      </xdr:nvSpPr>
      <xdr:spPr>
        <a:xfrm>
          <a:off x="2857500" y="12684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72</xdr:row>
      <xdr:rowOff>115097</xdr:rowOff>
    </xdr:from>
    <xdr:ext cx="469744" cy="259045"/>
    <xdr:sp macro="" textlink="">
      <xdr:nvSpPr>
        <xdr:cNvPr id="200" name="テキスト ボックス 199"/>
        <xdr:cNvSpPr txBox="1"/>
      </xdr:nvSpPr>
      <xdr:spPr>
        <a:xfrm>
          <a:off x="2673427" y="12459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5,563</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153398</xdr:rowOff>
    </xdr:from>
    <xdr:to>
      <xdr:col>3</xdr:col>
      <xdr:colOff>3175</xdr:colOff>
      <xdr:row>74</xdr:row>
      <xdr:rowOff>83548</xdr:rowOff>
    </xdr:to>
    <xdr:sp macro="" textlink="">
      <xdr:nvSpPr>
        <xdr:cNvPr id="201" name="円/楕円 200"/>
        <xdr:cNvSpPr/>
      </xdr:nvSpPr>
      <xdr:spPr>
        <a:xfrm>
          <a:off x="1968500" y="12669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72</xdr:row>
      <xdr:rowOff>100075</xdr:rowOff>
    </xdr:from>
    <xdr:ext cx="469744" cy="259045"/>
    <xdr:sp macro="" textlink="">
      <xdr:nvSpPr>
        <xdr:cNvPr id="202" name="テキスト ボックス 201"/>
        <xdr:cNvSpPr txBox="1"/>
      </xdr:nvSpPr>
      <xdr:spPr>
        <a:xfrm>
          <a:off x="1784427" y="12444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5,655</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19667</xdr:rowOff>
    </xdr:from>
    <xdr:to>
      <xdr:col>1</xdr:col>
      <xdr:colOff>485775</xdr:colOff>
      <xdr:row>74</xdr:row>
      <xdr:rowOff>121267</xdr:rowOff>
    </xdr:to>
    <xdr:sp macro="" textlink="">
      <xdr:nvSpPr>
        <xdr:cNvPr id="203" name="円/楕円 202"/>
        <xdr:cNvSpPr/>
      </xdr:nvSpPr>
      <xdr:spPr>
        <a:xfrm>
          <a:off x="1079500" y="12706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72</xdr:row>
      <xdr:rowOff>137794</xdr:rowOff>
    </xdr:from>
    <xdr:ext cx="469744" cy="259045"/>
    <xdr:sp macro="" textlink="">
      <xdr:nvSpPr>
        <xdr:cNvPr id="204" name="テキスト ボックス 203"/>
        <xdr:cNvSpPr txBox="1"/>
      </xdr:nvSpPr>
      <xdr:spPr>
        <a:xfrm>
          <a:off x="895427" y="12482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5,424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90,690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1512</xdr:rowOff>
    </xdr:from>
    <xdr:to>
      <xdr:col>6</xdr:col>
      <xdr:colOff>510540</xdr:colOff>
      <xdr:row>98</xdr:row>
      <xdr:rowOff>35497</xdr:rowOff>
    </xdr:to>
    <xdr:cxnSp macro="">
      <xdr:nvCxnSpPr>
        <xdr:cNvPr id="229" name="直線コネクタ 228"/>
        <xdr:cNvCxnSpPr/>
      </xdr:nvCxnSpPr>
      <xdr:spPr>
        <a:xfrm flipV="1">
          <a:off x="4633595" y="15432012"/>
          <a:ext cx="1270" cy="1405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39324</xdr:rowOff>
    </xdr:from>
    <xdr:ext cx="534377" cy="259045"/>
    <xdr:sp macro="" textlink="">
      <xdr:nvSpPr>
        <xdr:cNvPr id="230" name="扶助費最小値テキスト"/>
        <xdr:cNvSpPr txBox="1"/>
      </xdr:nvSpPr>
      <xdr:spPr>
        <a:xfrm>
          <a:off x="4686300" y="1684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49,470</a:t>
          </a:r>
          <a:endParaRPr kumimoji="1" lang="ja-JP" altLang="en-US" sz="1000" b="1">
            <a:latin typeface="ＭＳ Ｐゴシック"/>
          </a:endParaRPr>
        </a:p>
      </xdr:txBody>
    </xdr:sp>
    <xdr:clientData/>
  </xdr:oneCellAnchor>
  <xdr:twoCellAnchor>
    <xdr:from>
      <xdr:col>6</xdr:col>
      <xdr:colOff>422275</xdr:colOff>
      <xdr:row>98</xdr:row>
      <xdr:rowOff>35497</xdr:rowOff>
    </xdr:from>
    <xdr:to>
      <xdr:col>6</xdr:col>
      <xdr:colOff>600075</xdr:colOff>
      <xdr:row>98</xdr:row>
      <xdr:rowOff>35497</xdr:rowOff>
    </xdr:to>
    <xdr:cxnSp macro="">
      <xdr:nvCxnSpPr>
        <xdr:cNvPr id="231" name="直線コネクタ 230"/>
        <xdr:cNvCxnSpPr/>
      </xdr:nvCxnSpPr>
      <xdr:spPr>
        <a:xfrm>
          <a:off x="4546600" y="1683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119639</xdr:rowOff>
    </xdr:from>
    <xdr:ext cx="599010" cy="259045"/>
    <xdr:sp macro="" textlink="">
      <xdr:nvSpPr>
        <xdr:cNvPr id="232" name="扶助費最大値テキスト"/>
        <xdr:cNvSpPr txBox="1"/>
      </xdr:nvSpPr>
      <xdr:spPr>
        <a:xfrm>
          <a:off x="4686300" y="15207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123,254</a:t>
          </a:r>
          <a:endParaRPr kumimoji="1" lang="ja-JP" altLang="en-US" sz="1000" b="1">
            <a:latin typeface="ＭＳ Ｐゴシック"/>
          </a:endParaRPr>
        </a:p>
      </xdr:txBody>
    </xdr:sp>
    <xdr:clientData/>
  </xdr:oneCellAnchor>
  <xdr:twoCellAnchor>
    <xdr:from>
      <xdr:col>6</xdr:col>
      <xdr:colOff>422275</xdr:colOff>
      <xdr:row>90</xdr:row>
      <xdr:rowOff>1512</xdr:rowOff>
    </xdr:from>
    <xdr:to>
      <xdr:col>6</xdr:col>
      <xdr:colOff>600075</xdr:colOff>
      <xdr:row>90</xdr:row>
      <xdr:rowOff>1512</xdr:rowOff>
    </xdr:to>
    <xdr:cxnSp macro="">
      <xdr:nvCxnSpPr>
        <xdr:cNvPr id="233" name="直線コネクタ 232"/>
        <xdr:cNvCxnSpPr/>
      </xdr:nvCxnSpPr>
      <xdr:spPr>
        <a:xfrm>
          <a:off x="4546600" y="1543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24695</xdr:rowOff>
    </xdr:from>
    <xdr:to>
      <xdr:col>6</xdr:col>
      <xdr:colOff>511175</xdr:colOff>
      <xdr:row>95</xdr:row>
      <xdr:rowOff>39173</xdr:rowOff>
    </xdr:to>
    <xdr:cxnSp macro="">
      <xdr:nvCxnSpPr>
        <xdr:cNvPr id="234" name="直線コネクタ 233"/>
        <xdr:cNvCxnSpPr/>
      </xdr:nvCxnSpPr>
      <xdr:spPr>
        <a:xfrm flipV="1">
          <a:off x="3797300" y="16312445"/>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5453</xdr:rowOff>
    </xdr:from>
    <xdr:ext cx="534377" cy="259045"/>
    <xdr:sp macro="" textlink="">
      <xdr:nvSpPr>
        <xdr:cNvPr id="235" name="扶助費平均値テキスト"/>
        <xdr:cNvSpPr txBox="1"/>
      </xdr:nvSpPr>
      <xdr:spPr>
        <a:xfrm>
          <a:off x="4686300" y="162932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74,248</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27026</xdr:rowOff>
    </xdr:from>
    <xdr:to>
      <xdr:col>6</xdr:col>
      <xdr:colOff>561975</xdr:colOff>
      <xdr:row>95</xdr:row>
      <xdr:rowOff>128626</xdr:rowOff>
    </xdr:to>
    <xdr:sp macro="" textlink="">
      <xdr:nvSpPr>
        <xdr:cNvPr id="236" name="フローチャート : 判断 235"/>
        <xdr:cNvSpPr/>
      </xdr:nvSpPr>
      <xdr:spPr>
        <a:xfrm>
          <a:off x="4584700" y="16314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39173</xdr:rowOff>
    </xdr:from>
    <xdr:to>
      <xdr:col>5</xdr:col>
      <xdr:colOff>358775</xdr:colOff>
      <xdr:row>95</xdr:row>
      <xdr:rowOff>160883</xdr:rowOff>
    </xdr:to>
    <xdr:cxnSp macro="">
      <xdr:nvCxnSpPr>
        <xdr:cNvPr id="237" name="直線コネクタ 236"/>
        <xdr:cNvCxnSpPr/>
      </xdr:nvCxnSpPr>
      <xdr:spPr>
        <a:xfrm flipV="1">
          <a:off x="2908300" y="16326923"/>
          <a:ext cx="889000" cy="121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58077</xdr:rowOff>
    </xdr:from>
    <xdr:to>
      <xdr:col>5</xdr:col>
      <xdr:colOff>409575</xdr:colOff>
      <xdr:row>94</xdr:row>
      <xdr:rowOff>159677</xdr:rowOff>
    </xdr:to>
    <xdr:sp macro="" textlink="">
      <xdr:nvSpPr>
        <xdr:cNvPr id="238" name="フローチャート : 判断 237"/>
        <xdr:cNvSpPr/>
      </xdr:nvSpPr>
      <xdr:spPr>
        <a:xfrm>
          <a:off x="3746500" y="16174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4754</xdr:rowOff>
    </xdr:from>
    <xdr:ext cx="534377" cy="259045"/>
    <xdr:sp macro="" textlink="">
      <xdr:nvSpPr>
        <xdr:cNvPr id="239" name="テキスト ボックス 238"/>
        <xdr:cNvSpPr txBox="1"/>
      </xdr:nvSpPr>
      <xdr:spPr>
        <a:xfrm>
          <a:off x="3530111" y="1594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160883</xdr:rowOff>
    </xdr:from>
    <xdr:to>
      <xdr:col>4</xdr:col>
      <xdr:colOff>155575</xdr:colOff>
      <xdr:row>96</xdr:row>
      <xdr:rowOff>24752</xdr:rowOff>
    </xdr:to>
    <xdr:cxnSp macro="">
      <xdr:nvCxnSpPr>
        <xdr:cNvPr id="240" name="直線コネクタ 239"/>
        <xdr:cNvCxnSpPr/>
      </xdr:nvCxnSpPr>
      <xdr:spPr>
        <a:xfrm flipV="1">
          <a:off x="2019300" y="16448633"/>
          <a:ext cx="889000" cy="35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3327</xdr:rowOff>
    </xdr:from>
    <xdr:to>
      <xdr:col>4</xdr:col>
      <xdr:colOff>206375</xdr:colOff>
      <xdr:row>95</xdr:row>
      <xdr:rowOff>104927</xdr:rowOff>
    </xdr:to>
    <xdr:sp macro="" textlink="">
      <xdr:nvSpPr>
        <xdr:cNvPr id="241" name="フローチャート : 判断 240"/>
        <xdr:cNvSpPr/>
      </xdr:nvSpPr>
      <xdr:spPr>
        <a:xfrm>
          <a:off x="2857500" y="16291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121454</xdr:rowOff>
    </xdr:from>
    <xdr:ext cx="534377" cy="259045"/>
    <xdr:sp macro="" textlink="">
      <xdr:nvSpPr>
        <xdr:cNvPr id="242" name="テキスト ボックス 241"/>
        <xdr:cNvSpPr txBox="1"/>
      </xdr:nvSpPr>
      <xdr:spPr>
        <a:xfrm>
          <a:off x="2641111" y="16066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24752</xdr:rowOff>
    </xdr:from>
    <xdr:to>
      <xdr:col>2</xdr:col>
      <xdr:colOff>638175</xdr:colOff>
      <xdr:row>96</xdr:row>
      <xdr:rowOff>62395</xdr:rowOff>
    </xdr:to>
    <xdr:cxnSp macro="">
      <xdr:nvCxnSpPr>
        <xdr:cNvPr id="243" name="直線コネクタ 242"/>
        <xdr:cNvCxnSpPr/>
      </xdr:nvCxnSpPr>
      <xdr:spPr>
        <a:xfrm flipV="1">
          <a:off x="1130300" y="16483952"/>
          <a:ext cx="889000" cy="37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31750</xdr:rowOff>
    </xdr:from>
    <xdr:to>
      <xdr:col>3</xdr:col>
      <xdr:colOff>3175</xdr:colOff>
      <xdr:row>95</xdr:row>
      <xdr:rowOff>133350</xdr:rowOff>
    </xdr:to>
    <xdr:sp macro="" textlink="">
      <xdr:nvSpPr>
        <xdr:cNvPr id="244" name="フローチャート : 判断 243"/>
        <xdr:cNvSpPr/>
      </xdr:nvSpPr>
      <xdr:spPr>
        <a:xfrm>
          <a:off x="1968500" y="1631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149877</xdr:rowOff>
    </xdr:from>
    <xdr:ext cx="534377" cy="259045"/>
    <xdr:sp macro="" textlink="">
      <xdr:nvSpPr>
        <xdr:cNvPr id="245" name="テキスト ボックス 244"/>
        <xdr:cNvSpPr txBox="1"/>
      </xdr:nvSpPr>
      <xdr:spPr>
        <a:xfrm>
          <a:off x="1752111" y="1609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18929</xdr:rowOff>
    </xdr:from>
    <xdr:to>
      <xdr:col>1</xdr:col>
      <xdr:colOff>485775</xdr:colOff>
      <xdr:row>95</xdr:row>
      <xdr:rowOff>120529</xdr:rowOff>
    </xdr:to>
    <xdr:sp macro="" textlink="">
      <xdr:nvSpPr>
        <xdr:cNvPr id="246" name="フローチャート : 判断 245"/>
        <xdr:cNvSpPr/>
      </xdr:nvSpPr>
      <xdr:spPr>
        <a:xfrm>
          <a:off x="1079500" y="1630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137056</xdr:rowOff>
    </xdr:from>
    <xdr:ext cx="534377" cy="259045"/>
    <xdr:sp macro="" textlink="">
      <xdr:nvSpPr>
        <xdr:cNvPr id="247" name="テキスト ボックス 246"/>
        <xdr:cNvSpPr txBox="1"/>
      </xdr:nvSpPr>
      <xdr:spPr>
        <a:xfrm>
          <a:off x="863111" y="16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145345</xdr:rowOff>
    </xdr:from>
    <xdr:to>
      <xdr:col>6</xdr:col>
      <xdr:colOff>561975</xdr:colOff>
      <xdr:row>95</xdr:row>
      <xdr:rowOff>75495</xdr:rowOff>
    </xdr:to>
    <xdr:sp macro="" textlink="">
      <xdr:nvSpPr>
        <xdr:cNvPr id="253" name="円/楕円 252"/>
        <xdr:cNvSpPr/>
      </xdr:nvSpPr>
      <xdr:spPr>
        <a:xfrm>
          <a:off x="4584700" y="16261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168222</xdr:rowOff>
    </xdr:from>
    <xdr:ext cx="534377" cy="259045"/>
    <xdr:sp macro="" textlink="">
      <xdr:nvSpPr>
        <xdr:cNvPr id="254" name="扶助費該当値テキスト"/>
        <xdr:cNvSpPr txBox="1"/>
      </xdr:nvSpPr>
      <xdr:spPr>
        <a:xfrm>
          <a:off x="4686300" y="16113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77,037</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159823</xdr:rowOff>
    </xdr:from>
    <xdr:to>
      <xdr:col>5</xdr:col>
      <xdr:colOff>409575</xdr:colOff>
      <xdr:row>95</xdr:row>
      <xdr:rowOff>89973</xdr:rowOff>
    </xdr:to>
    <xdr:sp macro="" textlink="">
      <xdr:nvSpPr>
        <xdr:cNvPr id="255" name="円/楕円 254"/>
        <xdr:cNvSpPr/>
      </xdr:nvSpPr>
      <xdr:spPr>
        <a:xfrm>
          <a:off x="3746500" y="1627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81100</xdr:rowOff>
    </xdr:from>
    <xdr:ext cx="534377" cy="259045"/>
    <xdr:sp macro="" textlink="">
      <xdr:nvSpPr>
        <xdr:cNvPr id="256" name="テキスト ボックス 255"/>
        <xdr:cNvSpPr txBox="1"/>
      </xdr:nvSpPr>
      <xdr:spPr>
        <a:xfrm>
          <a:off x="3530111" y="1636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76,277</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110083</xdr:rowOff>
    </xdr:from>
    <xdr:to>
      <xdr:col>4</xdr:col>
      <xdr:colOff>206375</xdr:colOff>
      <xdr:row>96</xdr:row>
      <xdr:rowOff>40233</xdr:rowOff>
    </xdr:to>
    <xdr:sp macro="" textlink="">
      <xdr:nvSpPr>
        <xdr:cNvPr id="257" name="円/楕円 256"/>
        <xdr:cNvSpPr/>
      </xdr:nvSpPr>
      <xdr:spPr>
        <a:xfrm>
          <a:off x="2857500" y="16397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31360</xdr:rowOff>
    </xdr:from>
    <xdr:ext cx="534377" cy="259045"/>
    <xdr:sp macro="" textlink="">
      <xdr:nvSpPr>
        <xdr:cNvPr id="258" name="テキスト ボックス 257"/>
        <xdr:cNvSpPr txBox="1"/>
      </xdr:nvSpPr>
      <xdr:spPr>
        <a:xfrm>
          <a:off x="2641111" y="16490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69,888</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145402</xdr:rowOff>
    </xdr:from>
    <xdr:to>
      <xdr:col>3</xdr:col>
      <xdr:colOff>3175</xdr:colOff>
      <xdr:row>96</xdr:row>
      <xdr:rowOff>75552</xdr:rowOff>
    </xdr:to>
    <xdr:sp macro="" textlink="">
      <xdr:nvSpPr>
        <xdr:cNvPr id="259" name="円/楕円 258"/>
        <xdr:cNvSpPr/>
      </xdr:nvSpPr>
      <xdr:spPr>
        <a:xfrm>
          <a:off x="1968500" y="16433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66679</xdr:rowOff>
    </xdr:from>
    <xdr:ext cx="534377" cy="259045"/>
    <xdr:sp macro="" textlink="">
      <xdr:nvSpPr>
        <xdr:cNvPr id="260" name="テキスト ボックス 259"/>
        <xdr:cNvSpPr txBox="1"/>
      </xdr:nvSpPr>
      <xdr:spPr>
        <a:xfrm>
          <a:off x="1752111" y="1652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68,034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11595</xdr:rowOff>
    </xdr:from>
    <xdr:to>
      <xdr:col>1</xdr:col>
      <xdr:colOff>485775</xdr:colOff>
      <xdr:row>96</xdr:row>
      <xdr:rowOff>113195</xdr:rowOff>
    </xdr:to>
    <xdr:sp macro="" textlink="">
      <xdr:nvSpPr>
        <xdr:cNvPr id="261" name="円/楕円 260"/>
        <xdr:cNvSpPr/>
      </xdr:nvSpPr>
      <xdr:spPr>
        <a:xfrm>
          <a:off x="1079500" y="1647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104322</xdr:rowOff>
    </xdr:from>
    <xdr:ext cx="534377" cy="259045"/>
    <xdr:sp macro="" textlink="">
      <xdr:nvSpPr>
        <xdr:cNvPr id="262" name="テキスト ボックス 261"/>
        <xdr:cNvSpPr txBox="1"/>
      </xdr:nvSpPr>
      <xdr:spPr>
        <a:xfrm>
          <a:off x="863111" y="16563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66,058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38,379</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135890</xdr:rowOff>
    </xdr:from>
    <xdr:to>
      <xdr:col>15</xdr:col>
      <xdr:colOff>180340</xdr:colOff>
      <xdr:row>38</xdr:row>
      <xdr:rowOff>19786</xdr:rowOff>
    </xdr:to>
    <xdr:cxnSp macro="">
      <xdr:nvCxnSpPr>
        <xdr:cNvPr id="286" name="直線コネクタ 285"/>
        <xdr:cNvCxnSpPr/>
      </xdr:nvCxnSpPr>
      <xdr:spPr>
        <a:xfrm flipV="1">
          <a:off x="10475595" y="5107940"/>
          <a:ext cx="1270" cy="1426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23613</xdr:rowOff>
    </xdr:from>
    <xdr:ext cx="534377" cy="259045"/>
    <xdr:sp macro="" textlink="">
      <xdr:nvSpPr>
        <xdr:cNvPr id="287" name="補助費等最小値テキスト"/>
        <xdr:cNvSpPr txBox="1"/>
      </xdr:nvSpPr>
      <xdr:spPr>
        <a:xfrm>
          <a:off x="10528300" y="6538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15,442</a:t>
          </a:r>
          <a:endParaRPr kumimoji="1" lang="ja-JP" altLang="en-US" sz="1000" b="1">
            <a:latin typeface="ＭＳ Ｐゴシック"/>
          </a:endParaRPr>
        </a:p>
      </xdr:txBody>
    </xdr:sp>
    <xdr:clientData/>
  </xdr:oneCellAnchor>
  <xdr:twoCellAnchor>
    <xdr:from>
      <xdr:col>15</xdr:col>
      <xdr:colOff>92075</xdr:colOff>
      <xdr:row>38</xdr:row>
      <xdr:rowOff>19786</xdr:rowOff>
    </xdr:from>
    <xdr:to>
      <xdr:col>15</xdr:col>
      <xdr:colOff>269875</xdr:colOff>
      <xdr:row>38</xdr:row>
      <xdr:rowOff>19786</xdr:rowOff>
    </xdr:to>
    <xdr:cxnSp macro="">
      <xdr:nvCxnSpPr>
        <xdr:cNvPr id="288" name="直線コネクタ 287"/>
        <xdr:cNvCxnSpPr/>
      </xdr:nvCxnSpPr>
      <xdr:spPr>
        <a:xfrm>
          <a:off x="10388600" y="653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82567</xdr:rowOff>
    </xdr:from>
    <xdr:ext cx="599010" cy="259045"/>
    <xdr:sp macro="" textlink="">
      <xdr:nvSpPr>
        <xdr:cNvPr id="289" name="補助費等最大値テキスト"/>
        <xdr:cNvSpPr txBox="1"/>
      </xdr:nvSpPr>
      <xdr:spPr>
        <a:xfrm>
          <a:off x="10528300" y="4883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127,800</a:t>
          </a:r>
          <a:endParaRPr kumimoji="1" lang="ja-JP" altLang="en-US" sz="1000" b="1">
            <a:latin typeface="ＭＳ Ｐゴシック"/>
          </a:endParaRPr>
        </a:p>
      </xdr:txBody>
    </xdr:sp>
    <xdr:clientData/>
  </xdr:oneCellAnchor>
  <xdr:twoCellAnchor>
    <xdr:from>
      <xdr:col>15</xdr:col>
      <xdr:colOff>92075</xdr:colOff>
      <xdr:row>29</xdr:row>
      <xdr:rowOff>135890</xdr:rowOff>
    </xdr:from>
    <xdr:to>
      <xdr:col>15</xdr:col>
      <xdr:colOff>269875</xdr:colOff>
      <xdr:row>29</xdr:row>
      <xdr:rowOff>135890</xdr:rowOff>
    </xdr:to>
    <xdr:cxnSp macro="">
      <xdr:nvCxnSpPr>
        <xdr:cNvPr id="290" name="直線コネクタ 289"/>
        <xdr:cNvCxnSpPr/>
      </xdr:nvCxnSpPr>
      <xdr:spPr>
        <a:xfrm>
          <a:off x="10388600" y="510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7087</xdr:rowOff>
    </xdr:from>
    <xdr:to>
      <xdr:col>15</xdr:col>
      <xdr:colOff>180975</xdr:colOff>
      <xdr:row>37</xdr:row>
      <xdr:rowOff>23089</xdr:rowOff>
    </xdr:to>
    <xdr:cxnSp macro="">
      <xdr:nvCxnSpPr>
        <xdr:cNvPr id="291" name="直線コネクタ 290"/>
        <xdr:cNvCxnSpPr/>
      </xdr:nvCxnSpPr>
      <xdr:spPr>
        <a:xfrm flipV="1">
          <a:off x="9639300" y="6179287"/>
          <a:ext cx="8382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145343</xdr:rowOff>
    </xdr:from>
    <xdr:ext cx="534377" cy="259045"/>
    <xdr:sp macro="" textlink="">
      <xdr:nvSpPr>
        <xdr:cNvPr id="292" name="補助費等平均値テキスト"/>
        <xdr:cNvSpPr txBox="1"/>
      </xdr:nvSpPr>
      <xdr:spPr>
        <a:xfrm>
          <a:off x="10528300" y="5974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43,857</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122466</xdr:rowOff>
    </xdr:from>
    <xdr:to>
      <xdr:col>15</xdr:col>
      <xdr:colOff>231775</xdr:colOff>
      <xdr:row>36</xdr:row>
      <xdr:rowOff>52616</xdr:rowOff>
    </xdr:to>
    <xdr:sp macro="" textlink="">
      <xdr:nvSpPr>
        <xdr:cNvPr id="293" name="フローチャート : 判断 292"/>
        <xdr:cNvSpPr/>
      </xdr:nvSpPr>
      <xdr:spPr>
        <a:xfrm>
          <a:off x="10426700" y="612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23089</xdr:rowOff>
    </xdr:from>
    <xdr:to>
      <xdr:col>14</xdr:col>
      <xdr:colOff>28575</xdr:colOff>
      <xdr:row>37</xdr:row>
      <xdr:rowOff>42812</xdr:rowOff>
    </xdr:to>
    <xdr:cxnSp macro="">
      <xdr:nvCxnSpPr>
        <xdr:cNvPr id="294" name="直線コネクタ 293"/>
        <xdr:cNvCxnSpPr/>
      </xdr:nvCxnSpPr>
      <xdr:spPr>
        <a:xfrm flipV="1">
          <a:off x="8750300" y="6366739"/>
          <a:ext cx="889000" cy="1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6820</xdr:rowOff>
    </xdr:from>
    <xdr:to>
      <xdr:col>14</xdr:col>
      <xdr:colOff>79375</xdr:colOff>
      <xdr:row>36</xdr:row>
      <xdr:rowOff>108420</xdr:rowOff>
    </xdr:to>
    <xdr:sp macro="" textlink="">
      <xdr:nvSpPr>
        <xdr:cNvPr id="295" name="フローチャート : 判断 294"/>
        <xdr:cNvSpPr/>
      </xdr:nvSpPr>
      <xdr:spPr>
        <a:xfrm>
          <a:off x="9588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124947</xdr:rowOff>
    </xdr:from>
    <xdr:ext cx="534377" cy="259045"/>
    <xdr:sp macro="" textlink="">
      <xdr:nvSpPr>
        <xdr:cNvPr id="296" name="テキスト ボックス 295"/>
        <xdr:cNvSpPr txBox="1"/>
      </xdr:nvSpPr>
      <xdr:spPr>
        <a:xfrm>
          <a:off x="9372111" y="5954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32131</xdr:rowOff>
    </xdr:from>
    <xdr:to>
      <xdr:col>12</xdr:col>
      <xdr:colOff>511175</xdr:colOff>
      <xdr:row>37</xdr:row>
      <xdr:rowOff>42812</xdr:rowOff>
    </xdr:to>
    <xdr:cxnSp macro="">
      <xdr:nvCxnSpPr>
        <xdr:cNvPr id="297" name="直線コネクタ 296"/>
        <xdr:cNvCxnSpPr/>
      </xdr:nvCxnSpPr>
      <xdr:spPr>
        <a:xfrm>
          <a:off x="7861300" y="6375781"/>
          <a:ext cx="889000" cy="10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136347</xdr:rowOff>
    </xdr:from>
    <xdr:to>
      <xdr:col>12</xdr:col>
      <xdr:colOff>561975</xdr:colOff>
      <xdr:row>36</xdr:row>
      <xdr:rowOff>66497</xdr:rowOff>
    </xdr:to>
    <xdr:sp macro="" textlink="">
      <xdr:nvSpPr>
        <xdr:cNvPr id="298" name="フローチャート : 判断 297"/>
        <xdr:cNvSpPr/>
      </xdr:nvSpPr>
      <xdr:spPr>
        <a:xfrm>
          <a:off x="8699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83024</xdr:rowOff>
    </xdr:from>
    <xdr:ext cx="534377" cy="259045"/>
    <xdr:sp macro="" textlink="">
      <xdr:nvSpPr>
        <xdr:cNvPr id="299" name="テキスト ボックス 298"/>
        <xdr:cNvSpPr txBox="1"/>
      </xdr:nvSpPr>
      <xdr:spPr>
        <a:xfrm>
          <a:off x="8483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32131</xdr:rowOff>
    </xdr:from>
    <xdr:to>
      <xdr:col>11</xdr:col>
      <xdr:colOff>307975</xdr:colOff>
      <xdr:row>37</xdr:row>
      <xdr:rowOff>40437</xdr:rowOff>
    </xdr:to>
    <xdr:cxnSp macro="">
      <xdr:nvCxnSpPr>
        <xdr:cNvPr id="300" name="直線コネクタ 299"/>
        <xdr:cNvCxnSpPr/>
      </xdr:nvCxnSpPr>
      <xdr:spPr>
        <a:xfrm flipV="1">
          <a:off x="6972300" y="6375781"/>
          <a:ext cx="889000" cy="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3848</xdr:rowOff>
    </xdr:from>
    <xdr:to>
      <xdr:col>11</xdr:col>
      <xdr:colOff>358775</xdr:colOff>
      <xdr:row>36</xdr:row>
      <xdr:rowOff>105448</xdr:rowOff>
    </xdr:to>
    <xdr:sp macro="" textlink="">
      <xdr:nvSpPr>
        <xdr:cNvPr id="301" name="フローチャート : 判断 300"/>
        <xdr:cNvSpPr/>
      </xdr:nvSpPr>
      <xdr:spPr>
        <a:xfrm>
          <a:off x="7810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121975</xdr:rowOff>
    </xdr:from>
    <xdr:ext cx="534377" cy="259045"/>
    <xdr:sp macro="" textlink="">
      <xdr:nvSpPr>
        <xdr:cNvPr id="302" name="テキスト ボックス 301"/>
        <xdr:cNvSpPr txBox="1"/>
      </xdr:nvSpPr>
      <xdr:spPr>
        <a:xfrm>
          <a:off x="7594111" y="595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27076</xdr:rowOff>
    </xdr:from>
    <xdr:to>
      <xdr:col>10</xdr:col>
      <xdr:colOff>155575</xdr:colOff>
      <xdr:row>36</xdr:row>
      <xdr:rowOff>128676</xdr:rowOff>
    </xdr:to>
    <xdr:sp macro="" textlink="">
      <xdr:nvSpPr>
        <xdr:cNvPr id="303" name="フローチャート : 判断 302"/>
        <xdr:cNvSpPr/>
      </xdr:nvSpPr>
      <xdr:spPr>
        <a:xfrm>
          <a:off x="6921500" y="6199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145203</xdr:rowOff>
    </xdr:from>
    <xdr:ext cx="534377" cy="259045"/>
    <xdr:sp macro="" textlink="">
      <xdr:nvSpPr>
        <xdr:cNvPr id="304" name="テキスト ボックス 303"/>
        <xdr:cNvSpPr txBox="1"/>
      </xdr:nvSpPr>
      <xdr:spPr>
        <a:xfrm>
          <a:off x="6705111" y="5974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127737</xdr:rowOff>
    </xdr:from>
    <xdr:to>
      <xdr:col>15</xdr:col>
      <xdr:colOff>231775</xdr:colOff>
      <xdr:row>36</xdr:row>
      <xdr:rowOff>57887</xdr:rowOff>
    </xdr:to>
    <xdr:sp macro="" textlink="">
      <xdr:nvSpPr>
        <xdr:cNvPr id="310" name="円/楕円 309"/>
        <xdr:cNvSpPr/>
      </xdr:nvSpPr>
      <xdr:spPr>
        <a:xfrm>
          <a:off x="10426700" y="6128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106164</xdr:rowOff>
    </xdr:from>
    <xdr:ext cx="534377" cy="259045"/>
    <xdr:sp macro="" textlink="">
      <xdr:nvSpPr>
        <xdr:cNvPr id="311" name="補助費等該当値テキスト"/>
        <xdr:cNvSpPr txBox="1"/>
      </xdr:nvSpPr>
      <xdr:spPr>
        <a:xfrm>
          <a:off x="10528300" y="6106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43,442</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143739</xdr:rowOff>
    </xdr:from>
    <xdr:to>
      <xdr:col>14</xdr:col>
      <xdr:colOff>79375</xdr:colOff>
      <xdr:row>37</xdr:row>
      <xdr:rowOff>73889</xdr:rowOff>
    </xdr:to>
    <xdr:sp macro="" textlink="">
      <xdr:nvSpPr>
        <xdr:cNvPr id="312" name="円/楕円 311"/>
        <xdr:cNvSpPr/>
      </xdr:nvSpPr>
      <xdr:spPr>
        <a:xfrm>
          <a:off x="9588500" y="631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65016</xdr:rowOff>
    </xdr:from>
    <xdr:ext cx="534377" cy="259045"/>
    <xdr:sp macro="" textlink="">
      <xdr:nvSpPr>
        <xdr:cNvPr id="313" name="テキスト ボックス 312"/>
        <xdr:cNvSpPr txBox="1"/>
      </xdr:nvSpPr>
      <xdr:spPr>
        <a:xfrm>
          <a:off x="9372111" y="6408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28,682</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163462</xdr:rowOff>
    </xdr:from>
    <xdr:to>
      <xdr:col>12</xdr:col>
      <xdr:colOff>561975</xdr:colOff>
      <xdr:row>37</xdr:row>
      <xdr:rowOff>93612</xdr:rowOff>
    </xdr:to>
    <xdr:sp macro="" textlink="">
      <xdr:nvSpPr>
        <xdr:cNvPr id="314" name="円/楕円 313"/>
        <xdr:cNvSpPr/>
      </xdr:nvSpPr>
      <xdr:spPr>
        <a:xfrm>
          <a:off x="8699500" y="633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84739</xdr:rowOff>
    </xdr:from>
    <xdr:ext cx="534377" cy="259045"/>
    <xdr:sp macro="" textlink="">
      <xdr:nvSpPr>
        <xdr:cNvPr id="315" name="テキスト ボックス 314"/>
        <xdr:cNvSpPr txBox="1"/>
      </xdr:nvSpPr>
      <xdr:spPr>
        <a:xfrm>
          <a:off x="8483111" y="642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27,129</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152781</xdr:rowOff>
    </xdr:from>
    <xdr:to>
      <xdr:col>11</xdr:col>
      <xdr:colOff>358775</xdr:colOff>
      <xdr:row>37</xdr:row>
      <xdr:rowOff>82931</xdr:rowOff>
    </xdr:to>
    <xdr:sp macro="" textlink="">
      <xdr:nvSpPr>
        <xdr:cNvPr id="316" name="円/楕円 315"/>
        <xdr:cNvSpPr/>
      </xdr:nvSpPr>
      <xdr:spPr>
        <a:xfrm>
          <a:off x="7810500" y="632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74058</xdr:rowOff>
    </xdr:from>
    <xdr:ext cx="534377" cy="259045"/>
    <xdr:sp macro="" textlink="">
      <xdr:nvSpPr>
        <xdr:cNvPr id="317" name="テキスト ボックス 316"/>
        <xdr:cNvSpPr txBox="1"/>
      </xdr:nvSpPr>
      <xdr:spPr>
        <a:xfrm>
          <a:off x="7594111" y="6417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27,970</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161087</xdr:rowOff>
    </xdr:from>
    <xdr:to>
      <xdr:col>10</xdr:col>
      <xdr:colOff>155575</xdr:colOff>
      <xdr:row>37</xdr:row>
      <xdr:rowOff>91237</xdr:rowOff>
    </xdr:to>
    <xdr:sp macro="" textlink="">
      <xdr:nvSpPr>
        <xdr:cNvPr id="318" name="円/楕円 317"/>
        <xdr:cNvSpPr/>
      </xdr:nvSpPr>
      <xdr:spPr>
        <a:xfrm>
          <a:off x="6921500" y="633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82364</xdr:rowOff>
    </xdr:from>
    <xdr:ext cx="534377" cy="259045"/>
    <xdr:sp macro="" textlink="">
      <xdr:nvSpPr>
        <xdr:cNvPr id="319" name="テキスト ボックス 318"/>
        <xdr:cNvSpPr txBox="1"/>
      </xdr:nvSpPr>
      <xdr:spPr>
        <a:xfrm>
          <a:off x="6705111" y="6426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27,316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3" name="テキスト ボックス 332"/>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5" name="テキスト ボックス 334"/>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7" name="テキスト ボックス 336"/>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157716</xdr:rowOff>
    </xdr:from>
    <xdr:to>
      <xdr:col>15</xdr:col>
      <xdr:colOff>180340</xdr:colOff>
      <xdr:row>58</xdr:row>
      <xdr:rowOff>148627</xdr:rowOff>
    </xdr:to>
    <xdr:cxnSp macro="">
      <xdr:nvCxnSpPr>
        <xdr:cNvPr id="345" name="直線コネクタ 344"/>
        <xdr:cNvCxnSpPr/>
      </xdr:nvCxnSpPr>
      <xdr:spPr>
        <a:xfrm flipV="1">
          <a:off x="10475595" y="8730216"/>
          <a:ext cx="1270" cy="136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152454</xdr:rowOff>
    </xdr:from>
    <xdr:ext cx="534377" cy="259045"/>
    <xdr:sp macro="" textlink="">
      <xdr:nvSpPr>
        <xdr:cNvPr id="346" name="普通建設事業費最小値テキスト"/>
        <xdr:cNvSpPr txBox="1"/>
      </xdr:nvSpPr>
      <xdr:spPr>
        <a:xfrm>
          <a:off x="10528300" y="10096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11,180</a:t>
          </a:r>
          <a:endParaRPr kumimoji="1" lang="ja-JP" altLang="en-US" sz="1000" b="1">
            <a:latin typeface="ＭＳ Ｐゴシック"/>
          </a:endParaRPr>
        </a:p>
      </xdr:txBody>
    </xdr:sp>
    <xdr:clientData/>
  </xdr:oneCellAnchor>
  <xdr:twoCellAnchor>
    <xdr:from>
      <xdr:col>15</xdr:col>
      <xdr:colOff>92075</xdr:colOff>
      <xdr:row>58</xdr:row>
      <xdr:rowOff>148627</xdr:rowOff>
    </xdr:from>
    <xdr:to>
      <xdr:col>15</xdr:col>
      <xdr:colOff>269875</xdr:colOff>
      <xdr:row>58</xdr:row>
      <xdr:rowOff>148627</xdr:rowOff>
    </xdr:to>
    <xdr:cxnSp macro="">
      <xdr:nvCxnSpPr>
        <xdr:cNvPr id="347" name="直線コネクタ 346"/>
        <xdr:cNvCxnSpPr/>
      </xdr:nvCxnSpPr>
      <xdr:spPr>
        <a:xfrm>
          <a:off x="10388600" y="1009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104393</xdr:rowOff>
    </xdr:from>
    <xdr:ext cx="599010" cy="259045"/>
    <xdr:sp macro="" textlink="">
      <xdr:nvSpPr>
        <xdr:cNvPr id="348" name="普通建設事業費最大値テキスト"/>
        <xdr:cNvSpPr txBox="1"/>
      </xdr:nvSpPr>
      <xdr:spPr>
        <a:xfrm>
          <a:off x="10528300" y="850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136,345</a:t>
          </a:r>
          <a:endParaRPr kumimoji="1" lang="ja-JP" altLang="en-US" sz="1000" b="1">
            <a:latin typeface="ＭＳ Ｐゴシック"/>
          </a:endParaRPr>
        </a:p>
      </xdr:txBody>
    </xdr:sp>
    <xdr:clientData/>
  </xdr:oneCellAnchor>
  <xdr:twoCellAnchor>
    <xdr:from>
      <xdr:col>15</xdr:col>
      <xdr:colOff>92075</xdr:colOff>
      <xdr:row>50</xdr:row>
      <xdr:rowOff>157716</xdr:rowOff>
    </xdr:from>
    <xdr:to>
      <xdr:col>15</xdr:col>
      <xdr:colOff>269875</xdr:colOff>
      <xdr:row>50</xdr:row>
      <xdr:rowOff>157716</xdr:rowOff>
    </xdr:to>
    <xdr:cxnSp macro="">
      <xdr:nvCxnSpPr>
        <xdr:cNvPr id="349" name="直線コネクタ 348"/>
        <xdr:cNvCxnSpPr/>
      </xdr:nvCxnSpPr>
      <xdr:spPr>
        <a:xfrm>
          <a:off x="10388600" y="8730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149486</xdr:rowOff>
    </xdr:from>
    <xdr:to>
      <xdr:col>15</xdr:col>
      <xdr:colOff>180975</xdr:colOff>
      <xdr:row>56</xdr:row>
      <xdr:rowOff>22537</xdr:rowOff>
    </xdr:to>
    <xdr:cxnSp macro="">
      <xdr:nvCxnSpPr>
        <xdr:cNvPr id="350" name="直線コネクタ 349"/>
        <xdr:cNvCxnSpPr/>
      </xdr:nvCxnSpPr>
      <xdr:spPr>
        <a:xfrm>
          <a:off x="9639300" y="9579236"/>
          <a:ext cx="838200" cy="4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122006</xdr:rowOff>
    </xdr:from>
    <xdr:ext cx="534377" cy="259045"/>
    <xdr:sp macro="" textlink="">
      <xdr:nvSpPr>
        <xdr:cNvPr id="351" name="普通建設事業費平均値テキスト"/>
        <xdr:cNvSpPr txBox="1"/>
      </xdr:nvSpPr>
      <xdr:spPr>
        <a:xfrm>
          <a:off x="10528300" y="95517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54,227</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143579</xdr:rowOff>
    </xdr:from>
    <xdr:to>
      <xdr:col>15</xdr:col>
      <xdr:colOff>231775</xdr:colOff>
      <xdr:row>56</xdr:row>
      <xdr:rowOff>73729</xdr:rowOff>
    </xdr:to>
    <xdr:sp macro="" textlink="">
      <xdr:nvSpPr>
        <xdr:cNvPr id="352" name="フローチャート : 判断 351"/>
        <xdr:cNvSpPr/>
      </xdr:nvSpPr>
      <xdr:spPr>
        <a:xfrm>
          <a:off x="10426700" y="957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134518</xdr:rowOff>
    </xdr:from>
    <xdr:to>
      <xdr:col>14</xdr:col>
      <xdr:colOff>28575</xdr:colOff>
      <xdr:row>55</xdr:row>
      <xdr:rowOff>149486</xdr:rowOff>
    </xdr:to>
    <xdr:cxnSp macro="">
      <xdr:nvCxnSpPr>
        <xdr:cNvPr id="353" name="直線コネクタ 352"/>
        <xdr:cNvCxnSpPr/>
      </xdr:nvCxnSpPr>
      <xdr:spPr>
        <a:xfrm>
          <a:off x="8750300" y="9564268"/>
          <a:ext cx="889000" cy="14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12646</xdr:rowOff>
    </xdr:from>
    <xdr:to>
      <xdr:col>14</xdr:col>
      <xdr:colOff>79375</xdr:colOff>
      <xdr:row>55</xdr:row>
      <xdr:rowOff>114246</xdr:rowOff>
    </xdr:to>
    <xdr:sp macro="" textlink="">
      <xdr:nvSpPr>
        <xdr:cNvPr id="354" name="フローチャート : 判断 353"/>
        <xdr:cNvSpPr/>
      </xdr:nvSpPr>
      <xdr:spPr>
        <a:xfrm>
          <a:off x="9588500" y="9442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130773</xdr:rowOff>
    </xdr:from>
    <xdr:ext cx="534377" cy="259045"/>
    <xdr:sp macro="" textlink="">
      <xdr:nvSpPr>
        <xdr:cNvPr id="355" name="テキスト ボックス 354"/>
        <xdr:cNvSpPr txBox="1"/>
      </xdr:nvSpPr>
      <xdr:spPr>
        <a:xfrm>
          <a:off x="9372111" y="9217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134518</xdr:rowOff>
    </xdr:from>
    <xdr:to>
      <xdr:col>12</xdr:col>
      <xdr:colOff>511175</xdr:colOff>
      <xdr:row>56</xdr:row>
      <xdr:rowOff>21949</xdr:rowOff>
    </xdr:to>
    <xdr:cxnSp macro="">
      <xdr:nvCxnSpPr>
        <xdr:cNvPr id="356" name="直線コネクタ 355"/>
        <xdr:cNvCxnSpPr/>
      </xdr:nvCxnSpPr>
      <xdr:spPr>
        <a:xfrm flipV="1">
          <a:off x="7861300" y="9564268"/>
          <a:ext cx="889000" cy="58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37672</xdr:rowOff>
    </xdr:from>
    <xdr:to>
      <xdr:col>12</xdr:col>
      <xdr:colOff>561975</xdr:colOff>
      <xdr:row>55</xdr:row>
      <xdr:rowOff>139272</xdr:rowOff>
    </xdr:to>
    <xdr:sp macro="" textlink="">
      <xdr:nvSpPr>
        <xdr:cNvPr id="357" name="フローチャート : 判断 356"/>
        <xdr:cNvSpPr/>
      </xdr:nvSpPr>
      <xdr:spPr>
        <a:xfrm>
          <a:off x="8699500" y="9467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155799</xdr:rowOff>
    </xdr:from>
    <xdr:ext cx="534377" cy="259045"/>
    <xdr:sp macro="" textlink="">
      <xdr:nvSpPr>
        <xdr:cNvPr id="358" name="テキスト ボックス 357"/>
        <xdr:cNvSpPr txBox="1"/>
      </xdr:nvSpPr>
      <xdr:spPr>
        <a:xfrm>
          <a:off x="8483111" y="9242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21949</xdr:rowOff>
    </xdr:from>
    <xdr:to>
      <xdr:col>11</xdr:col>
      <xdr:colOff>307975</xdr:colOff>
      <xdr:row>57</xdr:row>
      <xdr:rowOff>95994</xdr:rowOff>
    </xdr:to>
    <xdr:cxnSp macro="">
      <xdr:nvCxnSpPr>
        <xdr:cNvPr id="359" name="直線コネクタ 358"/>
        <xdr:cNvCxnSpPr/>
      </xdr:nvCxnSpPr>
      <xdr:spPr>
        <a:xfrm flipV="1">
          <a:off x="6972300" y="9623149"/>
          <a:ext cx="889000" cy="24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8563</xdr:rowOff>
    </xdr:from>
    <xdr:to>
      <xdr:col>11</xdr:col>
      <xdr:colOff>358775</xdr:colOff>
      <xdr:row>56</xdr:row>
      <xdr:rowOff>110163</xdr:rowOff>
    </xdr:to>
    <xdr:sp macro="" textlink="">
      <xdr:nvSpPr>
        <xdr:cNvPr id="360" name="フローチャート : 判断 359"/>
        <xdr:cNvSpPr/>
      </xdr:nvSpPr>
      <xdr:spPr>
        <a:xfrm>
          <a:off x="7810500" y="960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101290</xdr:rowOff>
    </xdr:from>
    <xdr:ext cx="534377" cy="259045"/>
    <xdr:sp macro="" textlink="">
      <xdr:nvSpPr>
        <xdr:cNvPr id="361" name="テキスト ボックス 360"/>
        <xdr:cNvSpPr txBox="1"/>
      </xdr:nvSpPr>
      <xdr:spPr>
        <a:xfrm>
          <a:off x="7594111" y="970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44606</xdr:rowOff>
    </xdr:from>
    <xdr:to>
      <xdr:col>10</xdr:col>
      <xdr:colOff>155575</xdr:colOff>
      <xdr:row>56</xdr:row>
      <xdr:rowOff>146206</xdr:rowOff>
    </xdr:to>
    <xdr:sp macro="" textlink="">
      <xdr:nvSpPr>
        <xdr:cNvPr id="362" name="フローチャート : 判断 361"/>
        <xdr:cNvSpPr/>
      </xdr:nvSpPr>
      <xdr:spPr>
        <a:xfrm>
          <a:off x="6921500" y="9645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162733</xdr:rowOff>
    </xdr:from>
    <xdr:ext cx="534377" cy="259045"/>
    <xdr:sp macro="" textlink="">
      <xdr:nvSpPr>
        <xdr:cNvPr id="363" name="テキスト ボックス 362"/>
        <xdr:cNvSpPr txBox="1"/>
      </xdr:nvSpPr>
      <xdr:spPr>
        <a:xfrm>
          <a:off x="6705111" y="942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143187</xdr:rowOff>
    </xdr:from>
    <xdr:to>
      <xdr:col>15</xdr:col>
      <xdr:colOff>231775</xdr:colOff>
      <xdr:row>56</xdr:row>
      <xdr:rowOff>73337</xdr:rowOff>
    </xdr:to>
    <xdr:sp macro="" textlink="">
      <xdr:nvSpPr>
        <xdr:cNvPr id="369" name="円/楕円 368"/>
        <xdr:cNvSpPr/>
      </xdr:nvSpPr>
      <xdr:spPr>
        <a:xfrm>
          <a:off x="10426700" y="957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166064</xdr:rowOff>
    </xdr:from>
    <xdr:ext cx="534377" cy="259045"/>
    <xdr:sp macro="" textlink="">
      <xdr:nvSpPr>
        <xdr:cNvPr id="370" name="普通建設事業費該当値テキスト"/>
        <xdr:cNvSpPr txBox="1"/>
      </xdr:nvSpPr>
      <xdr:spPr>
        <a:xfrm>
          <a:off x="10528300" y="9424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54,263</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98686</xdr:rowOff>
    </xdr:from>
    <xdr:to>
      <xdr:col>14</xdr:col>
      <xdr:colOff>79375</xdr:colOff>
      <xdr:row>56</xdr:row>
      <xdr:rowOff>28836</xdr:rowOff>
    </xdr:to>
    <xdr:sp macro="" textlink="">
      <xdr:nvSpPr>
        <xdr:cNvPr id="371" name="円/楕円 370"/>
        <xdr:cNvSpPr/>
      </xdr:nvSpPr>
      <xdr:spPr>
        <a:xfrm>
          <a:off x="9588500" y="9528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19963</xdr:rowOff>
    </xdr:from>
    <xdr:ext cx="534377" cy="259045"/>
    <xdr:sp macro="" textlink="">
      <xdr:nvSpPr>
        <xdr:cNvPr id="372" name="テキスト ボックス 371"/>
        <xdr:cNvSpPr txBox="1"/>
      </xdr:nvSpPr>
      <xdr:spPr>
        <a:xfrm>
          <a:off x="9372111" y="9621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58,351</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83718</xdr:rowOff>
    </xdr:from>
    <xdr:to>
      <xdr:col>12</xdr:col>
      <xdr:colOff>561975</xdr:colOff>
      <xdr:row>56</xdr:row>
      <xdr:rowOff>13868</xdr:rowOff>
    </xdr:to>
    <xdr:sp macro="" textlink="">
      <xdr:nvSpPr>
        <xdr:cNvPr id="373" name="円/楕円 372"/>
        <xdr:cNvSpPr/>
      </xdr:nvSpPr>
      <xdr:spPr>
        <a:xfrm>
          <a:off x="8699500" y="9513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4995</xdr:rowOff>
    </xdr:from>
    <xdr:ext cx="534377" cy="259045"/>
    <xdr:sp macro="" textlink="">
      <xdr:nvSpPr>
        <xdr:cNvPr id="374" name="テキスト ボックス 373"/>
        <xdr:cNvSpPr txBox="1"/>
      </xdr:nvSpPr>
      <xdr:spPr>
        <a:xfrm>
          <a:off x="8483111" y="9606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59,726</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142599</xdr:rowOff>
    </xdr:from>
    <xdr:to>
      <xdr:col>11</xdr:col>
      <xdr:colOff>358775</xdr:colOff>
      <xdr:row>56</xdr:row>
      <xdr:rowOff>72749</xdr:rowOff>
    </xdr:to>
    <xdr:sp macro="" textlink="">
      <xdr:nvSpPr>
        <xdr:cNvPr id="375" name="円/楕円 374"/>
        <xdr:cNvSpPr/>
      </xdr:nvSpPr>
      <xdr:spPr>
        <a:xfrm>
          <a:off x="7810500" y="957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89276</xdr:rowOff>
    </xdr:from>
    <xdr:ext cx="534377" cy="259045"/>
    <xdr:sp macro="" textlink="">
      <xdr:nvSpPr>
        <xdr:cNvPr id="376" name="テキスト ボックス 375"/>
        <xdr:cNvSpPr txBox="1"/>
      </xdr:nvSpPr>
      <xdr:spPr>
        <a:xfrm>
          <a:off x="7594111" y="934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54,317</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45194</xdr:rowOff>
    </xdr:from>
    <xdr:to>
      <xdr:col>10</xdr:col>
      <xdr:colOff>155575</xdr:colOff>
      <xdr:row>57</xdr:row>
      <xdr:rowOff>146794</xdr:rowOff>
    </xdr:to>
    <xdr:sp macro="" textlink="">
      <xdr:nvSpPr>
        <xdr:cNvPr id="377" name="円/楕円 376"/>
        <xdr:cNvSpPr/>
      </xdr:nvSpPr>
      <xdr:spPr>
        <a:xfrm>
          <a:off x="6921500" y="981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137921</xdr:rowOff>
    </xdr:from>
    <xdr:ext cx="534377" cy="259045"/>
    <xdr:sp macro="" textlink="">
      <xdr:nvSpPr>
        <xdr:cNvPr id="378" name="テキスト ボックス 377"/>
        <xdr:cNvSpPr txBox="1"/>
      </xdr:nvSpPr>
      <xdr:spPr>
        <a:xfrm>
          <a:off x="6705111" y="9910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31,765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18,076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0" name="テキスト ボックス 399"/>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50317</xdr:rowOff>
    </xdr:from>
    <xdr:to>
      <xdr:col>15</xdr:col>
      <xdr:colOff>180340</xdr:colOff>
      <xdr:row>79</xdr:row>
      <xdr:rowOff>98879</xdr:rowOff>
    </xdr:to>
    <xdr:cxnSp macro="">
      <xdr:nvCxnSpPr>
        <xdr:cNvPr id="404" name="直線コネクタ 403"/>
        <xdr:cNvCxnSpPr/>
      </xdr:nvCxnSpPr>
      <xdr:spPr>
        <a:xfrm flipV="1">
          <a:off x="10475595" y="12051817"/>
          <a:ext cx="1270" cy="1591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5"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6" name="直線コネクタ 405"/>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168444</xdr:rowOff>
    </xdr:from>
    <xdr:ext cx="534377" cy="259045"/>
    <xdr:sp macro="" textlink="">
      <xdr:nvSpPr>
        <xdr:cNvPr id="407" name="普通建設事業費 （ うち新規整備　）最大値テキスト"/>
        <xdr:cNvSpPr txBox="1"/>
      </xdr:nvSpPr>
      <xdr:spPr>
        <a:xfrm>
          <a:off x="10528300" y="11827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97,474</a:t>
          </a:r>
          <a:endParaRPr kumimoji="1" lang="ja-JP" altLang="en-US" sz="1000" b="1">
            <a:latin typeface="ＭＳ Ｐゴシック"/>
          </a:endParaRPr>
        </a:p>
      </xdr:txBody>
    </xdr:sp>
    <xdr:clientData/>
  </xdr:oneCellAnchor>
  <xdr:twoCellAnchor>
    <xdr:from>
      <xdr:col>15</xdr:col>
      <xdr:colOff>92075</xdr:colOff>
      <xdr:row>70</xdr:row>
      <xdr:rowOff>50317</xdr:rowOff>
    </xdr:from>
    <xdr:to>
      <xdr:col>15</xdr:col>
      <xdr:colOff>269875</xdr:colOff>
      <xdr:row>70</xdr:row>
      <xdr:rowOff>50317</xdr:rowOff>
    </xdr:to>
    <xdr:cxnSp macro="">
      <xdr:nvCxnSpPr>
        <xdr:cNvPr id="408" name="直線コネクタ 407"/>
        <xdr:cNvCxnSpPr/>
      </xdr:nvCxnSpPr>
      <xdr:spPr>
        <a:xfrm>
          <a:off x="10388600" y="12051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17807</xdr:rowOff>
    </xdr:from>
    <xdr:to>
      <xdr:col>15</xdr:col>
      <xdr:colOff>180975</xdr:colOff>
      <xdr:row>79</xdr:row>
      <xdr:rowOff>98879</xdr:rowOff>
    </xdr:to>
    <xdr:cxnSp macro="">
      <xdr:nvCxnSpPr>
        <xdr:cNvPr id="409" name="直線コネクタ 408"/>
        <xdr:cNvCxnSpPr/>
      </xdr:nvCxnSpPr>
      <xdr:spPr>
        <a:xfrm>
          <a:off x="9639300" y="12876557"/>
          <a:ext cx="838200" cy="766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70057</xdr:rowOff>
    </xdr:from>
    <xdr:ext cx="534377" cy="259045"/>
    <xdr:sp macro="" textlink="">
      <xdr:nvSpPr>
        <xdr:cNvPr id="410" name="普通建設事業費 （ うち新規整備　）平均値テキスト"/>
        <xdr:cNvSpPr txBox="1"/>
      </xdr:nvSpPr>
      <xdr:spPr>
        <a:xfrm>
          <a:off x="10528300" y="131002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21,055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47180</xdr:rowOff>
    </xdr:from>
    <xdr:to>
      <xdr:col>15</xdr:col>
      <xdr:colOff>231775</xdr:colOff>
      <xdr:row>77</xdr:row>
      <xdr:rowOff>148780</xdr:rowOff>
    </xdr:to>
    <xdr:sp macro="" textlink="">
      <xdr:nvSpPr>
        <xdr:cNvPr id="411" name="フローチャート : 判断 410"/>
        <xdr:cNvSpPr/>
      </xdr:nvSpPr>
      <xdr:spPr>
        <a:xfrm>
          <a:off x="10426700" y="1324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104739</xdr:rowOff>
    </xdr:from>
    <xdr:to>
      <xdr:col>14</xdr:col>
      <xdr:colOff>79375</xdr:colOff>
      <xdr:row>77</xdr:row>
      <xdr:rowOff>34889</xdr:rowOff>
    </xdr:to>
    <xdr:sp macro="" textlink="">
      <xdr:nvSpPr>
        <xdr:cNvPr id="412" name="フローチャート : 判断 411"/>
        <xdr:cNvSpPr/>
      </xdr:nvSpPr>
      <xdr:spPr>
        <a:xfrm>
          <a:off x="9588500" y="1313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26016</xdr:rowOff>
    </xdr:from>
    <xdr:ext cx="534377" cy="259045"/>
    <xdr:sp macro="" textlink="">
      <xdr:nvSpPr>
        <xdr:cNvPr id="413" name="テキスト ボックス 412"/>
        <xdr:cNvSpPr txBox="1"/>
      </xdr:nvSpPr>
      <xdr:spPr>
        <a:xfrm>
          <a:off x="9372111" y="13227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79</xdr:row>
      <xdr:rowOff>48079</xdr:rowOff>
    </xdr:from>
    <xdr:to>
      <xdr:col>15</xdr:col>
      <xdr:colOff>231775</xdr:colOff>
      <xdr:row>79</xdr:row>
      <xdr:rowOff>149679</xdr:rowOff>
    </xdr:to>
    <xdr:sp macro="" textlink="">
      <xdr:nvSpPr>
        <xdr:cNvPr id="419" name="円/楕円 418"/>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134456</xdr:rowOff>
    </xdr:from>
    <xdr:ext cx="249299" cy="259045"/>
    <xdr:sp macro="" textlink="">
      <xdr:nvSpPr>
        <xdr:cNvPr id="420" name="普通建設事業費 （ うち新規整備　）該当値テキスト"/>
        <xdr:cNvSpPr txBox="1"/>
      </xdr:nvSpPr>
      <xdr:spPr>
        <a:xfrm>
          <a:off x="10528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74</xdr:row>
      <xdr:rowOff>138457</xdr:rowOff>
    </xdr:from>
    <xdr:to>
      <xdr:col>14</xdr:col>
      <xdr:colOff>79375</xdr:colOff>
      <xdr:row>75</xdr:row>
      <xdr:rowOff>68607</xdr:rowOff>
    </xdr:to>
    <xdr:sp macro="" textlink="">
      <xdr:nvSpPr>
        <xdr:cNvPr id="421" name="円/楕円 420"/>
        <xdr:cNvSpPr/>
      </xdr:nvSpPr>
      <xdr:spPr>
        <a:xfrm>
          <a:off x="9588500" y="1282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73</xdr:row>
      <xdr:rowOff>85134</xdr:rowOff>
    </xdr:from>
    <xdr:ext cx="534377" cy="259045"/>
    <xdr:sp macro="" textlink="">
      <xdr:nvSpPr>
        <xdr:cNvPr id="422" name="テキスト ボックス 421"/>
        <xdr:cNvSpPr txBox="1"/>
      </xdr:nvSpPr>
      <xdr:spPr>
        <a:xfrm>
          <a:off x="9372111" y="126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46,965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26,801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3" name="直線コネクタ 43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4" name="テキスト ボックス 433"/>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5" name="直線コネクタ 43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6" name="テキスト ボックス 43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7" name="直線コネクタ 43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8" name="テキスト ボックス 43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9" name="直線コネクタ 43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0" name="テキスト ボックス 43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1" name="直線コネクタ 44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2" name="テキスト ボックス 441"/>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3" name="直線コネクタ 44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4" name="テキスト ボックス 443"/>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68540</xdr:rowOff>
    </xdr:from>
    <xdr:to>
      <xdr:col>15</xdr:col>
      <xdr:colOff>180340</xdr:colOff>
      <xdr:row>99</xdr:row>
      <xdr:rowOff>98879</xdr:rowOff>
    </xdr:to>
    <xdr:cxnSp macro="">
      <xdr:nvCxnSpPr>
        <xdr:cNvPr id="448" name="直線コネクタ 447"/>
        <xdr:cNvCxnSpPr/>
      </xdr:nvCxnSpPr>
      <xdr:spPr>
        <a:xfrm flipV="1">
          <a:off x="10475595" y="15499040"/>
          <a:ext cx="1270" cy="15733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9"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50" name="直線コネクタ 449"/>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15217</xdr:rowOff>
    </xdr:from>
    <xdr:ext cx="534377" cy="259045"/>
    <xdr:sp macro="" textlink="">
      <xdr:nvSpPr>
        <xdr:cNvPr id="451" name="普通建設事業費 （ うち更新整備　）最大値テキスト"/>
        <xdr:cNvSpPr txBox="1"/>
      </xdr:nvSpPr>
      <xdr:spPr>
        <a:xfrm>
          <a:off x="10528300" y="15274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96,358</a:t>
          </a:r>
          <a:endParaRPr kumimoji="1" lang="ja-JP" altLang="en-US" sz="1000" b="1">
            <a:latin typeface="ＭＳ Ｐゴシック"/>
          </a:endParaRPr>
        </a:p>
      </xdr:txBody>
    </xdr:sp>
    <xdr:clientData/>
  </xdr:oneCellAnchor>
  <xdr:twoCellAnchor>
    <xdr:from>
      <xdr:col>15</xdr:col>
      <xdr:colOff>92075</xdr:colOff>
      <xdr:row>90</xdr:row>
      <xdr:rowOff>68540</xdr:rowOff>
    </xdr:from>
    <xdr:to>
      <xdr:col>15</xdr:col>
      <xdr:colOff>269875</xdr:colOff>
      <xdr:row>90</xdr:row>
      <xdr:rowOff>68540</xdr:rowOff>
    </xdr:to>
    <xdr:cxnSp macro="">
      <xdr:nvCxnSpPr>
        <xdr:cNvPr id="452" name="直線コネクタ 451"/>
        <xdr:cNvCxnSpPr/>
      </xdr:nvCxnSpPr>
      <xdr:spPr>
        <a:xfrm>
          <a:off x="10388600" y="1549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94</xdr:row>
      <xdr:rowOff>91711</xdr:rowOff>
    </xdr:from>
    <xdr:to>
      <xdr:col>15</xdr:col>
      <xdr:colOff>180975</xdr:colOff>
      <xdr:row>98</xdr:row>
      <xdr:rowOff>117934</xdr:rowOff>
    </xdr:to>
    <xdr:cxnSp macro="">
      <xdr:nvCxnSpPr>
        <xdr:cNvPr id="453" name="直線コネクタ 452"/>
        <xdr:cNvCxnSpPr/>
      </xdr:nvCxnSpPr>
      <xdr:spPr>
        <a:xfrm flipV="1">
          <a:off x="9639300" y="16208011"/>
          <a:ext cx="838200" cy="712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149803</xdr:rowOff>
    </xdr:from>
    <xdr:ext cx="534377" cy="259045"/>
    <xdr:sp macro="" textlink="">
      <xdr:nvSpPr>
        <xdr:cNvPr id="454" name="普通建設事業費 （ うち更新整備　）平均値テキスト"/>
        <xdr:cNvSpPr txBox="1"/>
      </xdr:nvSpPr>
      <xdr:spPr>
        <a:xfrm>
          <a:off x="10528300" y="16609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23,949</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171376</xdr:rowOff>
    </xdr:from>
    <xdr:to>
      <xdr:col>15</xdr:col>
      <xdr:colOff>231775</xdr:colOff>
      <xdr:row>97</xdr:row>
      <xdr:rowOff>101526</xdr:rowOff>
    </xdr:to>
    <xdr:sp macro="" textlink="">
      <xdr:nvSpPr>
        <xdr:cNvPr id="455" name="フローチャート : 判断 454"/>
        <xdr:cNvSpPr/>
      </xdr:nvSpPr>
      <xdr:spPr>
        <a:xfrm>
          <a:off x="10426700" y="166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141413</xdr:rowOff>
    </xdr:from>
    <xdr:to>
      <xdr:col>14</xdr:col>
      <xdr:colOff>79375</xdr:colOff>
      <xdr:row>97</xdr:row>
      <xdr:rowOff>71563</xdr:rowOff>
    </xdr:to>
    <xdr:sp macro="" textlink="">
      <xdr:nvSpPr>
        <xdr:cNvPr id="456" name="フローチャート : 判断 455"/>
        <xdr:cNvSpPr/>
      </xdr:nvSpPr>
      <xdr:spPr>
        <a:xfrm>
          <a:off x="9588500" y="1660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88090</xdr:rowOff>
    </xdr:from>
    <xdr:ext cx="534377" cy="259045"/>
    <xdr:sp macro="" textlink="">
      <xdr:nvSpPr>
        <xdr:cNvPr id="457" name="テキスト ボックス 456"/>
        <xdr:cNvSpPr txBox="1"/>
      </xdr:nvSpPr>
      <xdr:spPr>
        <a:xfrm>
          <a:off x="9372111" y="16375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94</xdr:row>
      <xdr:rowOff>40911</xdr:rowOff>
    </xdr:from>
    <xdr:to>
      <xdr:col>15</xdr:col>
      <xdr:colOff>231775</xdr:colOff>
      <xdr:row>94</xdr:row>
      <xdr:rowOff>142511</xdr:rowOff>
    </xdr:to>
    <xdr:sp macro="" textlink="">
      <xdr:nvSpPr>
        <xdr:cNvPr id="463" name="円/楕円 462"/>
        <xdr:cNvSpPr/>
      </xdr:nvSpPr>
      <xdr:spPr>
        <a:xfrm>
          <a:off x="10426700" y="1615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63788</xdr:rowOff>
    </xdr:from>
    <xdr:ext cx="534377" cy="259045"/>
    <xdr:sp macro="" textlink="">
      <xdr:nvSpPr>
        <xdr:cNvPr id="464" name="普通建設事業費 （ うち更新整備　）該当値テキスト"/>
        <xdr:cNvSpPr txBox="1"/>
      </xdr:nvSpPr>
      <xdr:spPr>
        <a:xfrm>
          <a:off x="10528300" y="1600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52,939</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67134</xdr:rowOff>
    </xdr:from>
    <xdr:to>
      <xdr:col>14</xdr:col>
      <xdr:colOff>79375</xdr:colOff>
      <xdr:row>98</xdr:row>
      <xdr:rowOff>168734</xdr:rowOff>
    </xdr:to>
    <xdr:sp macro="" textlink="">
      <xdr:nvSpPr>
        <xdr:cNvPr id="465" name="円/楕円 464"/>
        <xdr:cNvSpPr/>
      </xdr:nvSpPr>
      <xdr:spPr>
        <a:xfrm>
          <a:off x="9588500" y="1686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98</xdr:row>
      <xdr:rowOff>159861</xdr:rowOff>
    </xdr:from>
    <xdr:ext cx="469744" cy="259045"/>
    <xdr:sp macro="" textlink="">
      <xdr:nvSpPr>
        <xdr:cNvPr id="466" name="テキスト ボックス 465"/>
        <xdr:cNvSpPr txBox="1"/>
      </xdr:nvSpPr>
      <xdr:spPr>
        <a:xfrm>
          <a:off x="9404427" y="16961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9,333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0" name="テキスト ボックス 47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69405</xdr:rowOff>
    </xdr:from>
    <xdr:to>
      <xdr:col>23</xdr:col>
      <xdr:colOff>516889</xdr:colOff>
      <xdr:row>39</xdr:row>
      <xdr:rowOff>44450</xdr:rowOff>
    </xdr:to>
    <xdr:cxnSp macro="">
      <xdr:nvCxnSpPr>
        <xdr:cNvPr id="490" name="直線コネクタ 489"/>
        <xdr:cNvCxnSpPr/>
      </xdr:nvCxnSpPr>
      <xdr:spPr>
        <a:xfrm flipV="1">
          <a:off x="16317595" y="5384355"/>
          <a:ext cx="1269" cy="1346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16082</xdr:rowOff>
    </xdr:from>
    <xdr:ext cx="534377" cy="259045"/>
    <xdr:sp macro="" textlink="">
      <xdr:nvSpPr>
        <xdr:cNvPr id="493" name="災害復旧事業費最大値テキスト"/>
        <xdr:cNvSpPr txBox="1"/>
      </xdr:nvSpPr>
      <xdr:spPr>
        <a:xfrm>
          <a:off x="16370300" y="515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31</xdr:row>
      <xdr:rowOff>69405</xdr:rowOff>
    </xdr:from>
    <xdr:to>
      <xdr:col>23</xdr:col>
      <xdr:colOff>606425</xdr:colOff>
      <xdr:row>31</xdr:row>
      <xdr:rowOff>69405</xdr:rowOff>
    </xdr:to>
    <xdr:cxnSp macro="">
      <xdr:nvCxnSpPr>
        <xdr:cNvPr id="494" name="直線コネクタ 493"/>
        <xdr:cNvCxnSpPr/>
      </xdr:nvCxnSpPr>
      <xdr:spPr>
        <a:xfrm>
          <a:off x="16230600" y="5384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36373</xdr:rowOff>
    </xdr:from>
    <xdr:to>
      <xdr:col>23</xdr:col>
      <xdr:colOff>517525</xdr:colOff>
      <xdr:row>39</xdr:row>
      <xdr:rowOff>38926</xdr:rowOff>
    </xdr:to>
    <xdr:cxnSp macro="">
      <xdr:nvCxnSpPr>
        <xdr:cNvPr id="495" name="直線コネクタ 494"/>
        <xdr:cNvCxnSpPr/>
      </xdr:nvCxnSpPr>
      <xdr:spPr>
        <a:xfrm>
          <a:off x="15481300" y="6722923"/>
          <a:ext cx="8382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132999</xdr:rowOff>
    </xdr:from>
    <xdr:ext cx="469744" cy="259045"/>
    <xdr:sp macro="" textlink="">
      <xdr:nvSpPr>
        <xdr:cNvPr id="496" name="災害復旧事業費平均値テキスト"/>
        <xdr:cNvSpPr txBox="1"/>
      </xdr:nvSpPr>
      <xdr:spPr>
        <a:xfrm>
          <a:off x="16370300" y="6476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110122</xdr:rowOff>
    </xdr:from>
    <xdr:to>
      <xdr:col>23</xdr:col>
      <xdr:colOff>568325</xdr:colOff>
      <xdr:row>39</xdr:row>
      <xdr:rowOff>40272</xdr:rowOff>
    </xdr:to>
    <xdr:sp macro="" textlink="">
      <xdr:nvSpPr>
        <xdr:cNvPr id="497" name="フローチャート : 判断 496"/>
        <xdr:cNvSpPr/>
      </xdr:nvSpPr>
      <xdr:spPr>
        <a:xfrm>
          <a:off x="16268700" y="662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16866</xdr:rowOff>
    </xdr:from>
    <xdr:to>
      <xdr:col>22</xdr:col>
      <xdr:colOff>365125</xdr:colOff>
      <xdr:row>39</xdr:row>
      <xdr:rowOff>36373</xdr:rowOff>
    </xdr:to>
    <xdr:cxnSp macro="">
      <xdr:nvCxnSpPr>
        <xdr:cNvPr id="498" name="直線コネクタ 497"/>
        <xdr:cNvCxnSpPr/>
      </xdr:nvCxnSpPr>
      <xdr:spPr>
        <a:xfrm>
          <a:off x="14592300" y="6703416"/>
          <a:ext cx="889000" cy="19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16929</xdr:rowOff>
    </xdr:from>
    <xdr:to>
      <xdr:col>22</xdr:col>
      <xdr:colOff>415925</xdr:colOff>
      <xdr:row>38</xdr:row>
      <xdr:rowOff>118529</xdr:rowOff>
    </xdr:to>
    <xdr:sp macro="" textlink="">
      <xdr:nvSpPr>
        <xdr:cNvPr id="499" name="フローチャート : 判断 498"/>
        <xdr:cNvSpPr/>
      </xdr:nvSpPr>
      <xdr:spPr>
        <a:xfrm>
          <a:off x="15430500" y="6532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135056</xdr:rowOff>
    </xdr:from>
    <xdr:ext cx="469744" cy="259045"/>
    <xdr:sp macro="" textlink="">
      <xdr:nvSpPr>
        <xdr:cNvPr id="500" name="テキスト ボックス 499"/>
        <xdr:cNvSpPr txBox="1"/>
      </xdr:nvSpPr>
      <xdr:spPr>
        <a:xfrm>
          <a:off x="15246427" y="630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16866</xdr:rowOff>
    </xdr:from>
    <xdr:to>
      <xdr:col>21</xdr:col>
      <xdr:colOff>161925</xdr:colOff>
      <xdr:row>39</xdr:row>
      <xdr:rowOff>35039</xdr:rowOff>
    </xdr:to>
    <xdr:cxnSp macro="">
      <xdr:nvCxnSpPr>
        <xdr:cNvPr id="501" name="直線コネクタ 500"/>
        <xdr:cNvCxnSpPr/>
      </xdr:nvCxnSpPr>
      <xdr:spPr>
        <a:xfrm flipV="1">
          <a:off x="13703300" y="6703416"/>
          <a:ext cx="889000" cy="18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5918</xdr:rowOff>
    </xdr:from>
    <xdr:to>
      <xdr:col>21</xdr:col>
      <xdr:colOff>212725</xdr:colOff>
      <xdr:row>38</xdr:row>
      <xdr:rowOff>107518</xdr:rowOff>
    </xdr:to>
    <xdr:sp macro="" textlink="">
      <xdr:nvSpPr>
        <xdr:cNvPr id="502" name="フローチャート : 判断 501"/>
        <xdr:cNvSpPr/>
      </xdr:nvSpPr>
      <xdr:spPr>
        <a:xfrm>
          <a:off x="14541500" y="6521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124045</xdr:rowOff>
    </xdr:from>
    <xdr:ext cx="469744" cy="259045"/>
    <xdr:sp macro="" textlink="">
      <xdr:nvSpPr>
        <xdr:cNvPr id="503" name="テキスト ボックス 502"/>
        <xdr:cNvSpPr txBox="1"/>
      </xdr:nvSpPr>
      <xdr:spPr>
        <a:xfrm>
          <a:off x="14357427" y="6296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33554</xdr:rowOff>
    </xdr:from>
    <xdr:to>
      <xdr:col>19</xdr:col>
      <xdr:colOff>644525</xdr:colOff>
      <xdr:row>39</xdr:row>
      <xdr:rowOff>35039</xdr:rowOff>
    </xdr:to>
    <xdr:cxnSp macro="">
      <xdr:nvCxnSpPr>
        <xdr:cNvPr id="504" name="直線コネクタ 503"/>
        <xdr:cNvCxnSpPr/>
      </xdr:nvCxnSpPr>
      <xdr:spPr>
        <a:xfrm>
          <a:off x="12814300" y="6720104"/>
          <a:ext cx="889000" cy="1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153137</xdr:rowOff>
    </xdr:from>
    <xdr:to>
      <xdr:col>20</xdr:col>
      <xdr:colOff>9525</xdr:colOff>
      <xdr:row>38</xdr:row>
      <xdr:rowOff>83286</xdr:rowOff>
    </xdr:to>
    <xdr:sp macro="" textlink="">
      <xdr:nvSpPr>
        <xdr:cNvPr id="505" name="フローチャート : 判断 504"/>
        <xdr:cNvSpPr/>
      </xdr:nvSpPr>
      <xdr:spPr>
        <a:xfrm>
          <a:off x="13652500" y="649678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99814</xdr:rowOff>
    </xdr:from>
    <xdr:ext cx="469744" cy="259045"/>
    <xdr:sp macro="" textlink="">
      <xdr:nvSpPr>
        <xdr:cNvPr id="506" name="テキスト ボックス 505"/>
        <xdr:cNvSpPr txBox="1"/>
      </xdr:nvSpPr>
      <xdr:spPr>
        <a:xfrm>
          <a:off x="13468427" y="6272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23673</xdr:rowOff>
    </xdr:from>
    <xdr:to>
      <xdr:col>18</xdr:col>
      <xdr:colOff>492125</xdr:colOff>
      <xdr:row>38</xdr:row>
      <xdr:rowOff>125273</xdr:rowOff>
    </xdr:to>
    <xdr:sp macro="" textlink="">
      <xdr:nvSpPr>
        <xdr:cNvPr id="507" name="フローチャート : 判断 506"/>
        <xdr:cNvSpPr/>
      </xdr:nvSpPr>
      <xdr:spPr>
        <a:xfrm>
          <a:off x="12763500" y="653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141800</xdr:rowOff>
    </xdr:from>
    <xdr:ext cx="469744" cy="259045"/>
    <xdr:sp macro="" textlink="">
      <xdr:nvSpPr>
        <xdr:cNvPr id="508" name="テキスト ボックス 507"/>
        <xdr:cNvSpPr txBox="1"/>
      </xdr:nvSpPr>
      <xdr:spPr>
        <a:xfrm>
          <a:off x="12579427" y="6314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159576</xdr:rowOff>
    </xdr:from>
    <xdr:to>
      <xdr:col>23</xdr:col>
      <xdr:colOff>568325</xdr:colOff>
      <xdr:row>39</xdr:row>
      <xdr:rowOff>89726</xdr:rowOff>
    </xdr:to>
    <xdr:sp macro="" textlink="">
      <xdr:nvSpPr>
        <xdr:cNvPr id="514" name="円/楕円 513"/>
        <xdr:cNvSpPr/>
      </xdr:nvSpPr>
      <xdr:spPr>
        <a:xfrm>
          <a:off x="16268700" y="6674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88549</xdr:rowOff>
    </xdr:from>
    <xdr:ext cx="378565" cy="259045"/>
    <xdr:sp macro="" textlink="">
      <xdr:nvSpPr>
        <xdr:cNvPr id="515" name="災害復旧事業費該当値テキスト"/>
        <xdr:cNvSpPr txBox="1"/>
      </xdr:nvSpPr>
      <xdr:spPr>
        <a:xfrm>
          <a:off x="16370300" y="6603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157023</xdr:rowOff>
    </xdr:from>
    <xdr:to>
      <xdr:col>22</xdr:col>
      <xdr:colOff>415925</xdr:colOff>
      <xdr:row>39</xdr:row>
      <xdr:rowOff>87173</xdr:rowOff>
    </xdr:to>
    <xdr:sp macro="" textlink="">
      <xdr:nvSpPr>
        <xdr:cNvPr id="516" name="円/楕円 515"/>
        <xdr:cNvSpPr/>
      </xdr:nvSpPr>
      <xdr:spPr>
        <a:xfrm>
          <a:off x="15430500" y="6672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78300</xdr:rowOff>
    </xdr:from>
    <xdr:ext cx="378565" cy="259045"/>
    <xdr:sp macro="" textlink="">
      <xdr:nvSpPr>
        <xdr:cNvPr id="517" name="テキスト ボックス 516"/>
        <xdr:cNvSpPr txBox="1"/>
      </xdr:nvSpPr>
      <xdr:spPr>
        <a:xfrm>
          <a:off x="15292017" y="6764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137516</xdr:rowOff>
    </xdr:from>
    <xdr:to>
      <xdr:col>21</xdr:col>
      <xdr:colOff>212725</xdr:colOff>
      <xdr:row>39</xdr:row>
      <xdr:rowOff>67666</xdr:rowOff>
    </xdr:to>
    <xdr:sp macro="" textlink="">
      <xdr:nvSpPr>
        <xdr:cNvPr id="518" name="円/楕円 517"/>
        <xdr:cNvSpPr/>
      </xdr:nvSpPr>
      <xdr:spPr>
        <a:xfrm>
          <a:off x="14541500" y="665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58793</xdr:rowOff>
    </xdr:from>
    <xdr:ext cx="378565" cy="259045"/>
    <xdr:sp macro="" textlink="">
      <xdr:nvSpPr>
        <xdr:cNvPr id="519" name="テキスト ボックス 518"/>
        <xdr:cNvSpPr txBox="1"/>
      </xdr:nvSpPr>
      <xdr:spPr>
        <a:xfrm>
          <a:off x="14403017" y="6745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155689</xdr:rowOff>
    </xdr:from>
    <xdr:to>
      <xdr:col>20</xdr:col>
      <xdr:colOff>9525</xdr:colOff>
      <xdr:row>39</xdr:row>
      <xdr:rowOff>85839</xdr:rowOff>
    </xdr:to>
    <xdr:sp macro="" textlink="">
      <xdr:nvSpPr>
        <xdr:cNvPr id="520" name="円/楕円 519"/>
        <xdr:cNvSpPr/>
      </xdr:nvSpPr>
      <xdr:spPr>
        <a:xfrm>
          <a:off x="13652500" y="667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76966</xdr:rowOff>
    </xdr:from>
    <xdr:ext cx="378565" cy="259045"/>
    <xdr:sp macro="" textlink="">
      <xdr:nvSpPr>
        <xdr:cNvPr id="521" name="テキスト ボックス 520"/>
        <xdr:cNvSpPr txBox="1"/>
      </xdr:nvSpPr>
      <xdr:spPr>
        <a:xfrm>
          <a:off x="13514017" y="6763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154204</xdr:rowOff>
    </xdr:from>
    <xdr:to>
      <xdr:col>18</xdr:col>
      <xdr:colOff>492125</xdr:colOff>
      <xdr:row>39</xdr:row>
      <xdr:rowOff>84354</xdr:rowOff>
    </xdr:to>
    <xdr:sp macro="" textlink="">
      <xdr:nvSpPr>
        <xdr:cNvPr id="522" name="円/楕円 521"/>
        <xdr:cNvSpPr/>
      </xdr:nvSpPr>
      <xdr:spPr>
        <a:xfrm>
          <a:off x="12763500" y="6669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75481</xdr:rowOff>
    </xdr:from>
    <xdr:ext cx="378565" cy="259045"/>
    <xdr:sp macro="" textlink="">
      <xdr:nvSpPr>
        <xdr:cNvPr id="523" name="テキスト ボックス 522"/>
        <xdr:cNvSpPr txBox="1"/>
      </xdr:nvSpPr>
      <xdr:spPr>
        <a:xfrm>
          <a:off x="12625017" y="67620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49,813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151979</xdr:rowOff>
    </xdr:from>
    <xdr:to>
      <xdr:col>23</xdr:col>
      <xdr:colOff>516889</xdr:colOff>
      <xdr:row>78</xdr:row>
      <xdr:rowOff>85244</xdr:rowOff>
    </xdr:to>
    <xdr:cxnSp macro="">
      <xdr:nvCxnSpPr>
        <xdr:cNvPr id="598" name="直線コネクタ 597"/>
        <xdr:cNvCxnSpPr/>
      </xdr:nvCxnSpPr>
      <xdr:spPr>
        <a:xfrm flipV="1">
          <a:off x="16317595" y="11982029"/>
          <a:ext cx="1269" cy="1476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89071</xdr:rowOff>
    </xdr:from>
    <xdr:ext cx="534377" cy="259045"/>
    <xdr:sp macro="" textlink="">
      <xdr:nvSpPr>
        <xdr:cNvPr id="599" name="公債費最小値テキスト"/>
        <xdr:cNvSpPr txBox="1"/>
      </xdr:nvSpPr>
      <xdr:spPr>
        <a:xfrm>
          <a:off x="16370300" y="13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78</xdr:row>
      <xdr:rowOff>85244</xdr:rowOff>
    </xdr:from>
    <xdr:to>
      <xdr:col>23</xdr:col>
      <xdr:colOff>606425</xdr:colOff>
      <xdr:row>78</xdr:row>
      <xdr:rowOff>85244</xdr:rowOff>
    </xdr:to>
    <xdr:cxnSp macro="">
      <xdr:nvCxnSpPr>
        <xdr:cNvPr id="600" name="直線コネクタ 599"/>
        <xdr:cNvCxnSpPr/>
      </xdr:nvCxnSpPr>
      <xdr:spPr>
        <a:xfrm>
          <a:off x="16230600" y="13458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98656</xdr:rowOff>
    </xdr:from>
    <xdr:ext cx="599010" cy="259045"/>
    <xdr:sp macro="" textlink="">
      <xdr:nvSpPr>
        <xdr:cNvPr id="601" name="公債費最大値テキスト"/>
        <xdr:cNvSpPr txBox="1"/>
      </xdr:nvSpPr>
      <xdr:spPr>
        <a:xfrm>
          <a:off x="16370300" y="11757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69</xdr:row>
      <xdr:rowOff>151979</xdr:rowOff>
    </xdr:from>
    <xdr:to>
      <xdr:col>23</xdr:col>
      <xdr:colOff>606425</xdr:colOff>
      <xdr:row>69</xdr:row>
      <xdr:rowOff>151979</xdr:rowOff>
    </xdr:to>
    <xdr:cxnSp macro="">
      <xdr:nvCxnSpPr>
        <xdr:cNvPr id="602" name="直線コネクタ 601"/>
        <xdr:cNvCxnSpPr/>
      </xdr:nvCxnSpPr>
      <xdr:spPr>
        <a:xfrm>
          <a:off x="16230600" y="11982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26690</xdr:rowOff>
    </xdr:from>
    <xdr:to>
      <xdr:col>23</xdr:col>
      <xdr:colOff>517525</xdr:colOff>
      <xdr:row>75</xdr:row>
      <xdr:rowOff>50301</xdr:rowOff>
    </xdr:to>
    <xdr:cxnSp macro="">
      <xdr:nvCxnSpPr>
        <xdr:cNvPr id="603" name="直線コネクタ 602"/>
        <xdr:cNvCxnSpPr/>
      </xdr:nvCxnSpPr>
      <xdr:spPr>
        <a:xfrm>
          <a:off x="15481300" y="12885440"/>
          <a:ext cx="838200" cy="23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40695</xdr:rowOff>
    </xdr:from>
    <xdr:ext cx="534377" cy="259045"/>
    <xdr:sp macro="" textlink="">
      <xdr:nvSpPr>
        <xdr:cNvPr id="604" name="公債費平均値テキスト"/>
        <xdr:cNvSpPr txBox="1"/>
      </xdr:nvSpPr>
      <xdr:spPr>
        <a:xfrm>
          <a:off x="16370300" y="128994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41,131</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62268</xdr:rowOff>
    </xdr:from>
    <xdr:to>
      <xdr:col>23</xdr:col>
      <xdr:colOff>568325</xdr:colOff>
      <xdr:row>75</xdr:row>
      <xdr:rowOff>163869</xdr:rowOff>
    </xdr:to>
    <xdr:sp macro="" textlink="">
      <xdr:nvSpPr>
        <xdr:cNvPr id="605" name="フローチャート : 判断 604"/>
        <xdr:cNvSpPr/>
      </xdr:nvSpPr>
      <xdr:spPr>
        <a:xfrm>
          <a:off x="16268700" y="129210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74</xdr:row>
      <xdr:rowOff>165074</xdr:rowOff>
    </xdr:from>
    <xdr:to>
      <xdr:col>22</xdr:col>
      <xdr:colOff>365125</xdr:colOff>
      <xdr:row>75</xdr:row>
      <xdr:rowOff>26690</xdr:rowOff>
    </xdr:to>
    <xdr:cxnSp macro="">
      <xdr:nvCxnSpPr>
        <xdr:cNvPr id="606" name="直線コネクタ 605"/>
        <xdr:cNvCxnSpPr/>
      </xdr:nvCxnSpPr>
      <xdr:spPr>
        <a:xfrm>
          <a:off x="14592300" y="12852374"/>
          <a:ext cx="889000" cy="33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170755</xdr:rowOff>
    </xdr:from>
    <xdr:to>
      <xdr:col>22</xdr:col>
      <xdr:colOff>415925</xdr:colOff>
      <xdr:row>75</xdr:row>
      <xdr:rowOff>100905</xdr:rowOff>
    </xdr:to>
    <xdr:sp macro="" textlink="">
      <xdr:nvSpPr>
        <xdr:cNvPr id="607" name="フローチャート : 判断 606"/>
        <xdr:cNvSpPr/>
      </xdr:nvSpPr>
      <xdr:spPr>
        <a:xfrm>
          <a:off x="15430500" y="1285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92032</xdr:rowOff>
    </xdr:from>
    <xdr:ext cx="534377" cy="259045"/>
    <xdr:sp macro="" textlink="">
      <xdr:nvSpPr>
        <xdr:cNvPr id="608" name="テキスト ボックス 607"/>
        <xdr:cNvSpPr txBox="1"/>
      </xdr:nvSpPr>
      <xdr:spPr>
        <a:xfrm>
          <a:off x="15214111" y="1295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19</xdr:col>
      <xdr:colOff>644525</xdr:colOff>
      <xdr:row>74</xdr:row>
      <xdr:rowOff>155653</xdr:rowOff>
    </xdr:from>
    <xdr:to>
      <xdr:col>21</xdr:col>
      <xdr:colOff>161925</xdr:colOff>
      <xdr:row>74</xdr:row>
      <xdr:rowOff>165074</xdr:rowOff>
    </xdr:to>
    <xdr:cxnSp macro="">
      <xdr:nvCxnSpPr>
        <xdr:cNvPr id="609" name="直線コネクタ 608"/>
        <xdr:cNvCxnSpPr/>
      </xdr:nvCxnSpPr>
      <xdr:spPr>
        <a:xfrm>
          <a:off x="13703300" y="12842953"/>
          <a:ext cx="889000" cy="9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1934</xdr:rowOff>
    </xdr:from>
    <xdr:to>
      <xdr:col>21</xdr:col>
      <xdr:colOff>212725</xdr:colOff>
      <xdr:row>75</xdr:row>
      <xdr:rowOff>103534</xdr:rowOff>
    </xdr:to>
    <xdr:sp macro="" textlink="">
      <xdr:nvSpPr>
        <xdr:cNvPr id="610" name="フローチャート : 判断 609"/>
        <xdr:cNvSpPr/>
      </xdr:nvSpPr>
      <xdr:spPr>
        <a:xfrm>
          <a:off x="14541500" y="1286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94661</xdr:rowOff>
    </xdr:from>
    <xdr:ext cx="534377" cy="259045"/>
    <xdr:sp macro="" textlink="">
      <xdr:nvSpPr>
        <xdr:cNvPr id="611" name="テキスト ボックス 610"/>
        <xdr:cNvSpPr txBox="1"/>
      </xdr:nvSpPr>
      <xdr:spPr>
        <a:xfrm>
          <a:off x="14325111" y="1295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115305</xdr:rowOff>
    </xdr:from>
    <xdr:to>
      <xdr:col>19</xdr:col>
      <xdr:colOff>644525</xdr:colOff>
      <xdr:row>74</xdr:row>
      <xdr:rowOff>155653</xdr:rowOff>
    </xdr:to>
    <xdr:cxnSp macro="">
      <xdr:nvCxnSpPr>
        <xdr:cNvPr id="612" name="直線コネクタ 611"/>
        <xdr:cNvCxnSpPr/>
      </xdr:nvCxnSpPr>
      <xdr:spPr>
        <a:xfrm>
          <a:off x="12814300" y="12802605"/>
          <a:ext cx="889000" cy="40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171049</xdr:rowOff>
    </xdr:from>
    <xdr:to>
      <xdr:col>20</xdr:col>
      <xdr:colOff>9525</xdr:colOff>
      <xdr:row>75</xdr:row>
      <xdr:rowOff>101199</xdr:rowOff>
    </xdr:to>
    <xdr:sp macro="" textlink="">
      <xdr:nvSpPr>
        <xdr:cNvPr id="613" name="フローチャート : 判断 612"/>
        <xdr:cNvSpPr/>
      </xdr:nvSpPr>
      <xdr:spPr>
        <a:xfrm>
          <a:off x="13652500" y="128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92326</xdr:rowOff>
    </xdr:from>
    <xdr:ext cx="534377" cy="259045"/>
    <xdr:sp macro="" textlink="">
      <xdr:nvSpPr>
        <xdr:cNvPr id="614" name="テキスト ボックス 613"/>
        <xdr:cNvSpPr txBox="1"/>
      </xdr:nvSpPr>
      <xdr:spPr>
        <a:xfrm>
          <a:off x="13436111" y="12951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152304</xdr:rowOff>
    </xdr:from>
    <xdr:to>
      <xdr:col>18</xdr:col>
      <xdr:colOff>492125</xdr:colOff>
      <xdr:row>75</xdr:row>
      <xdr:rowOff>82454</xdr:rowOff>
    </xdr:to>
    <xdr:sp macro="" textlink="">
      <xdr:nvSpPr>
        <xdr:cNvPr id="615" name="フローチャート : 判断 614"/>
        <xdr:cNvSpPr/>
      </xdr:nvSpPr>
      <xdr:spPr>
        <a:xfrm>
          <a:off x="12763500" y="128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73581</xdr:rowOff>
    </xdr:from>
    <xdr:ext cx="534377" cy="259045"/>
    <xdr:sp macro="" textlink="">
      <xdr:nvSpPr>
        <xdr:cNvPr id="616" name="テキスト ボックス 615"/>
        <xdr:cNvSpPr txBox="1"/>
      </xdr:nvSpPr>
      <xdr:spPr>
        <a:xfrm>
          <a:off x="12547111" y="12932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46,117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74</xdr:row>
      <xdr:rowOff>170951</xdr:rowOff>
    </xdr:from>
    <xdr:to>
      <xdr:col>23</xdr:col>
      <xdr:colOff>568325</xdr:colOff>
      <xdr:row>75</xdr:row>
      <xdr:rowOff>101101</xdr:rowOff>
    </xdr:to>
    <xdr:sp macro="" textlink="">
      <xdr:nvSpPr>
        <xdr:cNvPr id="622" name="円/楕円 621"/>
        <xdr:cNvSpPr/>
      </xdr:nvSpPr>
      <xdr:spPr>
        <a:xfrm>
          <a:off x="16268700" y="1285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22378</xdr:rowOff>
    </xdr:from>
    <xdr:ext cx="534377" cy="259045"/>
    <xdr:sp macro="" textlink="">
      <xdr:nvSpPr>
        <xdr:cNvPr id="623" name="公債費該当値テキスト"/>
        <xdr:cNvSpPr txBox="1"/>
      </xdr:nvSpPr>
      <xdr:spPr>
        <a:xfrm>
          <a:off x="16370300" y="1270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44,975</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147340</xdr:rowOff>
    </xdr:from>
    <xdr:to>
      <xdr:col>22</xdr:col>
      <xdr:colOff>415925</xdr:colOff>
      <xdr:row>75</xdr:row>
      <xdr:rowOff>77490</xdr:rowOff>
    </xdr:to>
    <xdr:sp macro="" textlink="">
      <xdr:nvSpPr>
        <xdr:cNvPr id="624" name="円/楕円 623"/>
        <xdr:cNvSpPr/>
      </xdr:nvSpPr>
      <xdr:spPr>
        <a:xfrm>
          <a:off x="15430500" y="1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94017</xdr:rowOff>
    </xdr:from>
    <xdr:ext cx="534377" cy="259045"/>
    <xdr:sp macro="" textlink="">
      <xdr:nvSpPr>
        <xdr:cNvPr id="625" name="テキスト ボックス 624"/>
        <xdr:cNvSpPr txBox="1"/>
      </xdr:nvSpPr>
      <xdr:spPr>
        <a:xfrm>
          <a:off x="15214111" y="12609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46,421</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114274</xdr:rowOff>
    </xdr:from>
    <xdr:to>
      <xdr:col>21</xdr:col>
      <xdr:colOff>212725</xdr:colOff>
      <xdr:row>75</xdr:row>
      <xdr:rowOff>44424</xdr:rowOff>
    </xdr:to>
    <xdr:sp macro="" textlink="">
      <xdr:nvSpPr>
        <xdr:cNvPr id="626" name="円/楕円 625"/>
        <xdr:cNvSpPr/>
      </xdr:nvSpPr>
      <xdr:spPr>
        <a:xfrm>
          <a:off x="14541500" y="1280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60951</xdr:rowOff>
    </xdr:from>
    <xdr:ext cx="534377" cy="259045"/>
    <xdr:sp macro="" textlink="">
      <xdr:nvSpPr>
        <xdr:cNvPr id="627" name="テキスト ボックス 626"/>
        <xdr:cNvSpPr txBox="1"/>
      </xdr:nvSpPr>
      <xdr:spPr>
        <a:xfrm>
          <a:off x="14325111" y="12576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48,446</a:t>
          </a:r>
          <a:endParaRPr kumimoji="1" lang="ja-JP" altLang="en-US" sz="1000" b="1">
            <a:solidFill>
              <a:srgbClr val="FF0000"/>
            </a:solidFill>
            <a:latin typeface="ＭＳ Ｐゴシック"/>
          </a:endParaRPr>
        </a:p>
      </xdr:txBody>
    </xdr:sp>
    <xdr:clientData/>
  </xdr:oneCellAnchor>
  <xdr:twoCellAnchor>
    <xdr:from>
      <xdr:col>19</xdr:col>
      <xdr:colOff>593725</xdr:colOff>
      <xdr:row>74</xdr:row>
      <xdr:rowOff>104853</xdr:rowOff>
    </xdr:from>
    <xdr:to>
      <xdr:col>20</xdr:col>
      <xdr:colOff>9525</xdr:colOff>
      <xdr:row>75</xdr:row>
      <xdr:rowOff>35003</xdr:rowOff>
    </xdr:to>
    <xdr:sp macro="" textlink="">
      <xdr:nvSpPr>
        <xdr:cNvPr id="628" name="円/楕円 627"/>
        <xdr:cNvSpPr/>
      </xdr:nvSpPr>
      <xdr:spPr>
        <a:xfrm>
          <a:off x="13652500" y="1279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51530</xdr:rowOff>
    </xdr:from>
    <xdr:ext cx="534377" cy="259045"/>
    <xdr:sp macro="" textlink="">
      <xdr:nvSpPr>
        <xdr:cNvPr id="629" name="テキスト ボックス 628"/>
        <xdr:cNvSpPr txBox="1"/>
      </xdr:nvSpPr>
      <xdr:spPr>
        <a:xfrm>
          <a:off x="13436111" y="1256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49,023</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64505</xdr:rowOff>
    </xdr:from>
    <xdr:to>
      <xdr:col>18</xdr:col>
      <xdr:colOff>492125</xdr:colOff>
      <xdr:row>74</xdr:row>
      <xdr:rowOff>166105</xdr:rowOff>
    </xdr:to>
    <xdr:sp macro="" textlink="">
      <xdr:nvSpPr>
        <xdr:cNvPr id="630" name="円/楕円 629"/>
        <xdr:cNvSpPr/>
      </xdr:nvSpPr>
      <xdr:spPr>
        <a:xfrm>
          <a:off x="12763500" y="1275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11182</xdr:rowOff>
    </xdr:from>
    <xdr:ext cx="534377" cy="259045"/>
    <xdr:sp macro="" textlink="">
      <xdr:nvSpPr>
        <xdr:cNvPr id="631" name="テキスト ボックス 630"/>
        <xdr:cNvSpPr txBox="1"/>
      </xdr:nvSpPr>
      <xdr:spPr>
        <a:xfrm>
          <a:off x="12547111" y="12527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51,494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11,036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51" name="テキスト ボックス 650"/>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7931</xdr:rowOff>
    </xdr:from>
    <xdr:to>
      <xdr:col>23</xdr:col>
      <xdr:colOff>516889</xdr:colOff>
      <xdr:row>99</xdr:row>
      <xdr:rowOff>43821</xdr:rowOff>
    </xdr:to>
    <xdr:cxnSp macro="">
      <xdr:nvCxnSpPr>
        <xdr:cNvPr id="655" name="直線コネクタ 654"/>
        <xdr:cNvCxnSpPr/>
      </xdr:nvCxnSpPr>
      <xdr:spPr>
        <a:xfrm flipV="1">
          <a:off x="16317595" y="15438431"/>
          <a:ext cx="1269" cy="1578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47648</xdr:rowOff>
    </xdr:from>
    <xdr:ext cx="313932" cy="259045"/>
    <xdr:sp macro="" textlink="">
      <xdr:nvSpPr>
        <xdr:cNvPr id="656" name="積立金最小値テキスト"/>
        <xdr:cNvSpPr txBox="1"/>
      </xdr:nvSpPr>
      <xdr:spPr>
        <a:xfrm>
          <a:off x="16370300" y="170211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428625</xdr:colOff>
      <xdr:row>99</xdr:row>
      <xdr:rowOff>43821</xdr:rowOff>
    </xdr:from>
    <xdr:to>
      <xdr:col>23</xdr:col>
      <xdr:colOff>606425</xdr:colOff>
      <xdr:row>99</xdr:row>
      <xdr:rowOff>43821</xdr:rowOff>
    </xdr:to>
    <xdr:cxnSp macro="">
      <xdr:nvCxnSpPr>
        <xdr:cNvPr id="657" name="直線コネクタ 656"/>
        <xdr:cNvCxnSpPr/>
      </xdr:nvCxnSpPr>
      <xdr:spPr>
        <a:xfrm>
          <a:off x="16230600" y="17017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126058</xdr:rowOff>
    </xdr:from>
    <xdr:ext cx="534377" cy="259045"/>
    <xdr:sp macro="" textlink="">
      <xdr:nvSpPr>
        <xdr:cNvPr id="658" name="積立金最大値テキスト"/>
        <xdr:cNvSpPr txBox="1"/>
      </xdr:nvSpPr>
      <xdr:spPr>
        <a:xfrm>
          <a:off x="16370300" y="1521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82,917</a:t>
          </a:r>
          <a:endParaRPr kumimoji="1" lang="ja-JP" altLang="en-US" sz="1000" b="1">
            <a:latin typeface="ＭＳ Ｐゴシック"/>
          </a:endParaRPr>
        </a:p>
      </xdr:txBody>
    </xdr:sp>
    <xdr:clientData/>
  </xdr:oneCellAnchor>
  <xdr:twoCellAnchor>
    <xdr:from>
      <xdr:col>23</xdr:col>
      <xdr:colOff>428625</xdr:colOff>
      <xdr:row>90</xdr:row>
      <xdr:rowOff>7931</xdr:rowOff>
    </xdr:from>
    <xdr:to>
      <xdr:col>23</xdr:col>
      <xdr:colOff>606425</xdr:colOff>
      <xdr:row>90</xdr:row>
      <xdr:rowOff>7931</xdr:rowOff>
    </xdr:to>
    <xdr:cxnSp macro="">
      <xdr:nvCxnSpPr>
        <xdr:cNvPr id="659" name="直線コネクタ 658"/>
        <xdr:cNvCxnSpPr/>
      </xdr:nvCxnSpPr>
      <xdr:spPr>
        <a:xfrm>
          <a:off x="16230600" y="15438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108059</xdr:rowOff>
    </xdr:from>
    <xdr:to>
      <xdr:col>23</xdr:col>
      <xdr:colOff>517525</xdr:colOff>
      <xdr:row>98</xdr:row>
      <xdr:rowOff>7759</xdr:rowOff>
    </xdr:to>
    <xdr:cxnSp macro="">
      <xdr:nvCxnSpPr>
        <xdr:cNvPr id="660" name="直線コネクタ 659"/>
        <xdr:cNvCxnSpPr/>
      </xdr:nvCxnSpPr>
      <xdr:spPr>
        <a:xfrm flipV="1">
          <a:off x="15481300" y="16738709"/>
          <a:ext cx="838200" cy="7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65346</xdr:rowOff>
    </xdr:from>
    <xdr:ext cx="534377" cy="259045"/>
    <xdr:sp macro="" textlink="">
      <xdr:nvSpPr>
        <xdr:cNvPr id="661" name="積立金平均値テキスト"/>
        <xdr:cNvSpPr txBox="1"/>
      </xdr:nvSpPr>
      <xdr:spPr>
        <a:xfrm>
          <a:off x="16370300" y="16695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13,104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86919</xdr:rowOff>
    </xdr:from>
    <xdr:to>
      <xdr:col>23</xdr:col>
      <xdr:colOff>568325</xdr:colOff>
      <xdr:row>98</xdr:row>
      <xdr:rowOff>17069</xdr:rowOff>
    </xdr:to>
    <xdr:sp macro="" textlink="">
      <xdr:nvSpPr>
        <xdr:cNvPr id="662" name="フローチャート : 判断 661"/>
        <xdr:cNvSpPr/>
      </xdr:nvSpPr>
      <xdr:spPr>
        <a:xfrm>
          <a:off x="16268700" y="1671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162294</xdr:rowOff>
    </xdr:from>
    <xdr:to>
      <xdr:col>22</xdr:col>
      <xdr:colOff>365125</xdr:colOff>
      <xdr:row>98</xdr:row>
      <xdr:rowOff>7759</xdr:rowOff>
    </xdr:to>
    <xdr:cxnSp macro="">
      <xdr:nvCxnSpPr>
        <xdr:cNvPr id="663" name="直線コネクタ 662"/>
        <xdr:cNvCxnSpPr/>
      </xdr:nvCxnSpPr>
      <xdr:spPr>
        <a:xfrm>
          <a:off x="14592300" y="16792944"/>
          <a:ext cx="889000" cy="16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7386</xdr:rowOff>
    </xdr:from>
    <xdr:to>
      <xdr:col>22</xdr:col>
      <xdr:colOff>415925</xdr:colOff>
      <xdr:row>97</xdr:row>
      <xdr:rowOff>108986</xdr:rowOff>
    </xdr:to>
    <xdr:sp macro="" textlink="">
      <xdr:nvSpPr>
        <xdr:cNvPr id="664" name="フローチャート : 判断 663"/>
        <xdr:cNvSpPr/>
      </xdr:nvSpPr>
      <xdr:spPr>
        <a:xfrm>
          <a:off x="15430500" y="1663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125513</xdr:rowOff>
    </xdr:from>
    <xdr:ext cx="534377" cy="259045"/>
    <xdr:sp macro="" textlink="">
      <xdr:nvSpPr>
        <xdr:cNvPr id="665" name="テキスト ボックス 664"/>
        <xdr:cNvSpPr txBox="1"/>
      </xdr:nvSpPr>
      <xdr:spPr>
        <a:xfrm>
          <a:off x="15214111" y="1641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97219</xdr:rowOff>
    </xdr:from>
    <xdr:to>
      <xdr:col>21</xdr:col>
      <xdr:colOff>161925</xdr:colOff>
      <xdr:row>97</xdr:row>
      <xdr:rowOff>162294</xdr:rowOff>
    </xdr:to>
    <xdr:cxnSp macro="">
      <xdr:nvCxnSpPr>
        <xdr:cNvPr id="666" name="直線コネクタ 665"/>
        <xdr:cNvCxnSpPr/>
      </xdr:nvCxnSpPr>
      <xdr:spPr>
        <a:xfrm>
          <a:off x="13703300" y="16727869"/>
          <a:ext cx="889000" cy="65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129991</xdr:rowOff>
    </xdr:from>
    <xdr:to>
      <xdr:col>21</xdr:col>
      <xdr:colOff>212725</xdr:colOff>
      <xdr:row>97</xdr:row>
      <xdr:rowOff>60141</xdr:rowOff>
    </xdr:to>
    <xdr:sp macro="" textlink="">
      <xdr:nvSpPr>
        <xdr:cNvPr id="667" name="フローチャート : 判断 666"/>
        <xdr:cNvSpPr/>
      </xdr:nvSpPr>
      <xdr:spPr>
        <a:xfrm>
          <a:off x="14541500" y="1658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76668</xdr:rowOff>
    </xdr:from>
    <xdr:ext cx="534377" cy="259045"/>
    <xdr:sp macro="" textlink="">
      <xdr:nvSpPr>
        <xdr:cNvPr id="668" name="テキスト ボックス 667"/>
        <xdr:cNvSpPr txBox="1"/>
      </xdr:nvSpPr>
      <xdr:spPr>
        <a:xfrm>
          <a:off x="14325111" y="16364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149834</xdr:rowOff>
    </xdr:from>
    <xdr:to>
      <xdr:col>19</xdr:col>
      <xdr:colOff>644525</xdr:colOff>
      <xdr:row>97</xdr:row>
      <xdr:rowOff>97219</xdr:rowOff>
    </xdr:to>
    <xdr:cxnSp macro="">
      <xdr:nvCxnSpPr>
        <xdr:cNvPr id="669" name="直線コネクタ 668"/>
        <xdr:cNvCxnSpPr/>
      </xdr:nvCxnSpPr>
      <xdr:spPr>
        <a:xfrm>
          <a:off x="12814300" y="16437584"/>
          <a:ext cx="889000" cy="290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169424</xdr:rowOff>
    </xdr:from>
    <xdr:to>
      <xdr:col>20</xdr:col>
      <xdr:colOff>9525</xdr:colOff>
      <xdr:row>96</xdr:row>
      <xdr:rowOff>99574</xdr:rowOff>
    </xdr:to>
    <xdr:sp macro="" textlink="">
      <xdr:nvSpPr>
        <xdr:cNvPr id="670" name="フローチャート : 判断 669"/>
        <xdr:cNvSpPr/>
      </xdr:nvSpPr>
      <xdr:spPr>
        <a:xfrm>
          <a:off x="13652500" y="16457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116101</xdr:rowOff>
    </xdr:from>
    <xdr:ext cx="534377" cy="259045"/>
    <xdr:sp macro="" textlink="">
      <xdr:nvSpPr>
        <xdr:cNvPr id="671" name="テキスト ボックス 670"/>
        <xdr:cNvSpPr txBox="1"/>
      </xdr:nvSpPr>
      <xdr:spPr>
        <a:xfrm>
          <a:off x="13436111" y="1623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31789</xdr:rowOff>
    </xdr:from>
    <xdr:to>
      <xdr:col>18</xdr:col>
      <xdr:colOff>492125</xdr:colOff>
      <xdr:row>97</xdr:row>
      <xdr:rowOff>133389</xdr:rowOff>
    </xdr:to>
    <xdr:sp macro="" textlink="">
      <xdr:nvSpPr>
        <xdr:cNvPr id="672" name="フローチャート : 判断 671"/>
        <xdr:cNvSpPr/>
      </xdr:nvSpPr>
      <xdr:spPr>
        <a:xfrm>
          <a:off x="12763500" y="16662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124516</xdr:rowOff>
    </xdr:from>
    <xdr:ext cx="534377" cy="259045"/>
    <xdr:sp macro="" textlink="">
      <xdr:nvSpPr>
        <xdr:cNvPr id="673" name="テキスト ボックス 672"/>
        <xdr:cNvSpPr txBox="1"/>
      </xdr:nvSpPr>
      <xdr:spPr>
        <a:xfrm>
          <a:off x="12547111" y="16755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57259</xdr:rowOff>
    </xdr:from>
    <xdr:to>
      <xdr:col>23</xdr:col>
      <xdr:colOff>568325</xdr:colOff>
      <xdr:row>97</xdr:row>
      <xdr:rowOff>158859</xdr:rowOff>
    </xdr:to>
    <xdr:sp macro="" textlink="">
      <xdr:nvSpPr>
        <xdr:cNvPr id="679" name="円/楕円 678"/>
        <xdr:cNvSpPr/>
      </xdr:nvSpPr>
      <xdr:spPr>
        <a:xfrm>
          <a:off x="16268700" y="16687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80136</xdr:rowOff>
    </xdr:from>
    <xdr:ext cx="534377" cy="259045"/>
    <xdr:sp macro="" textlink="">
      <xdr:nvSpPr>
        <xdr:cNvPr id="680" name="積立金該当値テキスト"/>
        <xdr:cNvSpPr txBox="1"/>
      </xdr:nvSpPr>
      <xdr:spPr>
        <a:xfrm>
          <a:off x="16370300" y="16539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14,661</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128409</xdr:rowOff>
    </xdr:from>
    <xdr:to>
      <xdr:col>22</xdr:col>
      <xdr:colOff>415925</xdr:colOff>
      <xdr:row>98</xdr:row>
      <xdr:rowOff>58559</xdr:rowOff>
    </xdr:to>
    <xdr:sp macro="" textlink="">
      <xdr:nvSpPr>
        <xdr:cNvPr id="681" name="円/楕円 680"/>
        <xdr:cNvSpPr/>
      </xdr:nvSpPr>
      <xdr:spPr>
        <a:xfrm>
          <a:off x="15430500" y="16759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49686</xdr:rowOff>
    </xdr:from>
    <xdr:ext cx="534377" cy="259045"/>
    <xdr:sp macro="" textlink="">
      <xdr:nvSpPr>
        <xdr:cNvPr id="682" name="テキスト ボックス 681"/>
        <xdr:cNvSpPr txBox="1"/>
      </xdr:nvSpPr>
      <xdr:spPr>
        <a:xfrm>
          <a:off x="15214111" y="16851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10,926</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111494</xdr:rowOff>
    </xdr:from>
    <xdr:to>
      <xdr:col>21</xdr:col>
      <xdr:colOff>212725</xdr:colOff>
      <xdr:row>98</xdr:row>
      <xdr:rowOff>41644</xdr:rowOff>
    </xdr:to>
    <xdr:sp macro="" textlink="">
      <xdr:nvSpPr>
        <xdr:cNvPr id="683" name="円/楕円 682"/>
        <xdr:cNvSpPr/>
      </xdr:nvSpPr>
      <xdr:spPr>
        <a:xfrm>
          <a:off x="14541500" y="16742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32771</xdr:rowOff>
    </xdr:from>
    <xdr:ext cx="534377" cy="259045"/>
    <xdr:sp macro="" textlink="">
      <xdr:nvSpPr>
        <xdr:cNvPr id="684" name="テキスト ボックス 683"/>
        <xdr:cNvSpPr txBox="1"/>
      </xdr:nvSpPr>
      <xdr:spPr>
        <a:xfrm>
          <a:off x="14325111" y="1683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11,814</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46419</xdr:rowOff>
    </xdr:from>
    <xdr:to>
      <xdr:col>20</xdr:col>
      <xdr:colOff>9525</xdr:colOff>
      <xdr:row>97</xdr:row>
      <xdr:rowOff>148019</xdr:rowOff>
    </xdr:to>
    <xdr:sp macro="" textlink="">
      <xdr:nvSpPr>
        <xdr:cNvPr id="685" name="円/楕円 684"/>
        <xdr:cNvSpPr/>
      </xdr:nvSpPr>
      <xdr:spPr>
        <a:xfrm>
          <a:off x="13652500" y="1667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139146</xdr:rowOff>
    </xdr:from>
    <xdr:ext cx="534377" cy="259045"/>
    <xdr:sp macro="" textlink="">
      <xdr:nvSpPr>
        <xdr:cNvPr id="686" name="テキスト ボックス 685"/>
        <xdr:cNvSpPr txBox="1"/>
      </xdr:nvSpPr>
      <xdr:spPr>
        <a:xfrm>
          <a:off x="13436111" y="16769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15,230</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99034</xdr:rowOff>
    </xdr:from>
    <xdr:to>
      <xdr:col>18</xdr:col>
      <xdr:colOff>492125</xdr:colOff>
      <xdr:row>96</xdr:row>
      <xdr:rowOff>29184</xdr:rowOff>
    </xdr:to>
    <xdr:sp macro="" textlink="">
      <xdr:nvSpPr>
        <xdr:cNvPr id="687" name="円/楕円 686"/>
        <xdr:cNvSpPr/>
      </xdr:nvSpPr>
      <xdr:spPr>
        <a:xfrm>
          <a:off x="12763500" y="1638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45711</xdr:rowOff>
    </xdr:from>
    <xdr:ext cx="534377" cy="259045"/>
    <xdr:sp macro="" textlink="">
      <xdr:nvSpPr>
        <xdr:cNvPr id="688" name="テキスト ボックス 687"/>
        <xdr:cNvSpPr txBox="1"/>
      </xdr:nvSpPr>
      <xdr:spPr>
        <a:xfrm>
          <a:off x="12547111" y="16162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30,468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9" name="直線コネクタ 69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00" name="テキスト ボックス 69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01" name="直線コネクタ 70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702" name="テキスト ボックス 701"/>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3" name="直線コネクタ 70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4" name="テキスト ボックス 703"/>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5" name="直線コネクタ 70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6" name="テキスト ボックス 705"/>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7" name="直線コネクタ 70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8" name="テキスト ボックス 707"/>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9" name="直線コネクタ 70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0" name="テキスト ボックス 70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124536</xdr:rowOff>
    </xdr:from>
    <xdr:to>
      <xdr:col>32</xdr:col>
      <xdr:colOff>186689</xdr:colOff>
      <xdr:row>39</xdr:row>
      <xdr:rowOff>44450</xdr:rowOff>
    </xdr:to>
    <xdr:cxnSp macro="">
      <xdr:nvCxnSpPr>
        <xdr:cNvPr id="712" name="直線コネクタ 711"/>
        <xdr:cNvCxnSpPr/>
      </xdr:nvCxnSpPr>
      <xdr:spPr>
        <a:xfrm flipV="1">
          <a:off x="22159595" y="5268036"/>
          <a:ext cx="1269" cy="14629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13"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4" name="直線コネクタ 71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71213</xdr:rowOff>
    </xdr:from>
    <xdr:ext cx="534377" cy="259045"/>
    <xdr:sp macro="" textlink="">
      <xdr:nvSpPr>
        <xdr:cNvPr id="715" name="投資及び出資金最大値テキスト"/>
        <xdr:cNvSpPr txBox="1"/>
      </xdr:nvSpPr>
      <xdr:spPr>
        <a:xfrm>
          <a:off x="22212300" y="504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38,398</a:t>
          </a:r>
          <a:endParaRPr kumimoji="1" lang="ja-JP" altLang="en-US" sz="1000" b="1">
            <a:latin typeface="ＭＳ Ｐゴシック"/>
          </a:endParaRPr>
        </a:p>
      </xdr:txBody>
    </xdr:sp>
    <xdr:clientData/>
  </xdr:oneCellAnchor>
  <xdr:twoCellAnchor>
    <xdr:from>
      <xdr:col>32</xdr:col>
      <xdr:colOff>98425</xdr:colOff>
      <xdr:row>30</xdr:row>
      <xdr:rowOff>124536</xdr:rowOff>
    </xdr:from>
    <xdr:to>
      <xdr:col>32</xdr:col>
      <xdr:colOff>276225</xdr:colOff>
      <xdr:row>30</xdr:row>
      <xdr:rowOff>124536</xdr:rowOff>
    </xdr:to>
    <xdr:cxnSp macro="">
      <xdr:nvCxnSpPr>
        <xdr:cNvPr id="716" name="直線コネクタ 715"/>
        <xdr:cNvCxnSpPr/>
      </xdr:nvCxnSpPr>
      <xdr:spPr>
        <a:xfrm>
          <a:off x="22072600" y="526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44183</xdr:rowOff>
    </xdr:from>
    <xdr:to>
      <xdr:col>32</xdr:col>
      <xdr:colOff>187325</xdr:colOff>
      <xdr:row>39</xdr:row>
      <xdr:rowOff>44450</xdr:rowOff>
    </xdr:to>
    <xdr:cxnSp macro="">
      <xdr:nvCxnSpPr>
        <xdr:cNvPr id="717" name="直線コネクタ 716"/>
        <xdr:cNvCxnSpPr/>
      </xdr:nvCxnSpPr>
      <xdr:spPr>
        <a:xfrm>
          <a:off x="21323300" y="6730733"/>
          <a:ext cx="8382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115740</xdr:rowOff>
    </xdr:from>
    <xdr:ext cx="469744" cy="259045"/>
    <xdr:sp macro="" textlink="">
      <xdr:nvSpPr>
        <xdr:cNvPr id="718" name="投資及び出資金平均値テキスト"/>
        <xdr:cNvSpPr txBox="1"/>
      </xdr:nvSpPr>
      <xdr:spPr>
        <a:xfrm>
          <a:off x="22212300" y="6459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1,896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92863</xdr:rowOff>
    </xdr:from>
    <xdr:to>
      <xdr:col>32</xdr:col>
      <xdr:colOff>238125</xdr:colOff>
      <xdr:row>39</xdr:row>
      <xdr:rowOff>23013</xdr:rowOff>
    </xdr:to>
    <xdr:sp macro="" textlink="">
      <xdr:nvSpPr>
        <xdr:cNvPr id="719" name="フローチャート : 判断 718"/>
        <xdr:cNvSpPr/>
      </xdr:nvSpPr>
      <xdr:spPr>
        <a:xfrm>
          <a:off x="22110700" y="660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44183</xdr:rowOff>
    </xdr:from>
    <xdr:to>
      <xdr:col>31</xdr:col>
      <xdr:colOff>34925</xdr:colOff>
      <xdr:row>39</xdr:row>
      <xdr:rowOff>44450</xdr:rowOff>
    </xdr:to>
    <xdr:cxnSp macro="">
      <xdr:nvCxnSpPr>
        <xdr:cNvPr id="720" name="直線コネクタ 719"/>
        <xdr:cNvCxnSpPr/>
      </xdr:nvCxnSpPr>
      <xdr:spPr>
        <a:xfrm flipV="1">
          <a:off x="20434300" y="6730733"/>
          <a:ext cx="8890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117666</xdr:rowOff>
    </xdr:from>
    <xdr:to>
      <xdr:col>31</xdr:col>
      <xdr:colOff>85725</xdr:colOff>
      <xdr:row>39</xdr:row>
      <xdr:rowOff>47816</xdr:rowOff>
    </xdr:to>
    <xdr:sp macro="" textlink="">
      <xdr:nvSpPr>
        <xdr:cNvPr id="721" name="フローチャート : 判断 720"/>
        <xdr:cNvSpPr/>
      </xdr:nvSpPr>
      <xdr:spPr>
        <a:xfrm>
          <a:off x="21272500" y="663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64343</xdr:rowOff>
    </xdr:from>
    <xdr:ext cx="469744" cy="259045"/>
    <xdr:sp macro="" textlink="">
      <xdr:nvSpPr>
        <xdr:cNvPr id="722" name="テキスト ボックス 721"/>
        <xdr:cNvSpPr txBox="1"/>
      </xdr:nvSpPr>
      <xdr:spPr>
        <a:xfrm>
          <a:off x="21088427" y="6407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23" name="直線コネクタ 722"/>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100902</xdr:rowOff>
    </xdr:from>
    <xdr:to>
      <xdr:col>29</xdr:col>
      <xdr:colOff>568325</xdr:colOff>
      <xdr:row>39</xdr:row>
      <xdr:rowOff>31052</xdr:rowOff>
    </xdr:to>
    <xdr:sp macro="" textlink="">
      <xdr:nvSpPr>
        <xdr:cNvPr id="724" name="フローチャート : 判断 723"/>
        <xdr:cNvSpPr/>
      </xdr:nvSpPr>
      <xdr:spPr>
        <a:xfrm>
          <a:off x="20383500" y="661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47579</xdr:rowOff>
    </xdr:from>
    <xdr:ext cx="469744" cy="259045"/>
    <xdr:sp macro="" textlink="">
      <xdr:nvSpPr>
        <xdr:cNvPr id="725" name="テキスト ボックス 724"/>
        <xdr:cNvSpPr txBox="1"/>
      </xdr:nvSpPr>
      <xdr:spPr>
        <a:xfrm>
          <a:off x="20199427" y="6391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42355</xdr:rowOff>
    </xdr:from>
    <xdr:to>
      <xdr:col>28</xdr:col>
      <xdr:colOff>314325</xdr:colOff>
      <xdr:row>39</xdr:row>
      <xdr:rowOff>44450</xdr:rowOff>
    </xdr:to>
    <xdr:cxnSp macro="">
      <xdr:nvCxnSpPr>
        <xdr:cNvPr id="726" name="直線コネクタ 725"/>
        <xdr:cNvCxnSpPr/>
      </xdr:nvCxnSpPr>
      <xdr:spPr>
        <a:xfrm>
          <a:off x="18656300" y="6728905"/>
          <a:ext cx="8890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108674</xdr:rowOff>
    </xdr:from>
    <xdr:to>
      <xdr:col>28</xdr:col>
      <xdr:colOff>365125</xdr:colOff>
      <xdr:row>39</xdr:row>
      <xdr:rowOff>38824</xdr:rowOff>
    </xdr:to>
    <xdr:sp macro="" textlink="">
      <xdr:nvSpPr>
        <xdr:cNvPr id="727" name="フローチャート : 判断 726"/>
        <xdr:cNvSpPr/>
      </xdr:nvSpPr>
      <xdr:spPr>
        <a:xfrm>
          <a:off x="19494500" y="66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55351</xdr:rowOff>
    </xdr:from>
    <xdr:ext cx="469744" cy="259045"/>
    <xdr:sp macro="" textlink="">
      <xdr:nvSpPr>
        <xdr:cNvPr id="728" name="テキスト ボックス 727"/>
        <xdr:cNvSpPr txBox="1"/>
      </xdr:nvSpPr>
      <xdr:spPr>
        <a:xfrm>
          <a:off x="19310427" y="6399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110884</xdr:rowOff>
    </xdr:from>
    <xdr:to>
      <xdr:col>27</xdr:col>
      <xdr:colOff>161925</xdr:colOff>
      <xdr:row>39</xdr:row>
      <xdr:rowOff>41034</xdr:rowOff>
    </xdr:to>
    <xdr:sp macro="" textlink="">
      <xdr:nvSpPr>
        <xdr:cNvPr id="729" name="フローチャート : 判断 728"/>
        <xdr:cNvSpPr/>
      </xdr:nvSpPr>
      <xdr:spPr>
        <a:xfrm>
          <a:off x="18605500" y="662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57561</xdr:rowOff>
    </xdr:from>
    <xdr:ext cx="469744" cy="259045"/>
    <xdr:sp macro="" textlink="">
      <xdr:nvSpPr>
        <xdr:cNvPr id="730" name="テキスト ボックス 729"/>
        <xdr:cNvSpPr txBox="1"/>
      </xdr:nvSpPr>
      <xdr:spPr>
        <a:xfrm>
          <a:off x="18421427" y="6401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1" name="テキスト ボックス 73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2" name="テキスト ボックス 73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3" name="テキスト ボックス 73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4" name="テキスト ボックス 73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5" name="テキスト ボックス 73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36" name="円/楕円 735"/>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37"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164833</xdr:rowOff>
    </xdr:from>
    <xdr:to>
      <xdr:col>31</xdr:col>
      <xdr:colOff>85725</xdr:colOff>
      <xdr:row>39</xdr:row>
      <xdr:rowOff>94983</xdr:rowOff>
    </xdr:to>
    <xdr:sp macro="" textlink="">
      <xdr:nvSpPr>
        <xdr:cNvPr id="738" name="円/楕円 737"/>
        <xdr:cNvSpPr/>
      </xdr:nvSpPr>
      <xdr:spPr>
        <a:xfrm>
          <a:off x="21272500" y="6679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86110</xdr:rowOff>
    </xdr:from>
    <xdr:ext cx="249299" cy="259045"/>
    <xdr:sp macro="" textlink="">
      <xdr:nvSpPr>
        <xdr:cNvPr id="739" name="テキスト ボックス 738"/>
        <xdr:cNvSpPr txBox="1"/>
      </xdr:nvSpPr>
      <xdr:spPr>
        <a:xfrm>
          <a:off x="21198649" y="67726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40" name="円/楕円 739"/>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41" name="テキスト ボックス 740"/>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42" name="円/楕円 741"/>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43" name="テキスト ボックス 742"/>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163005</xdr:rowOff>
    </xdr:from>
    <xdr:to>
      <xdr:col>27</xdr:col>
      <xdr:colOff>161925</xdr:colOff>
      <xdr:row>39</xdr:row>
      <xdr:rowOff>93155</xdr:rowOff>
    </xdr:to>
    <xdr:sp macro="" textlink="">
      <xdr:nvSpPr>
        <xdr:cNvPr id="744" name="円/楕円 743"/>
        <xdr:cNvSpPr/>
      </xdr:nvSpPr>
      <xdr:spPr>
        <a:xfrm>
          <a:off x="18605500" y="667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84282</xdr:rowOff>
    </xdr:from>
    <xdr:ext cx="313932" cy="259045"/>
    <xdr:sp macro="" textlink="">
      <xdr:nvSpPr>
        <xdr:cNvPr id="745" name="テキスト ボックス 744"/>
        <xdr:cNvSpPr txBox="1"/>
      </xdr:nvSpPr>
      <xdr:spPr>
        <a:xfrm>
          <a:off x="18499333" y="67708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6" name="正方形/長方形 74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7" name="正方形/長方形 74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8" name="正方形/長方形 74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9" name="正方形/長方形 74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0" name="正方形/長方形 74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1" name="正方形/長方形 75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2" name="正方形/長方形 75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3" name="正方形/長方形 75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4" name="テキスト ボックス 75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5" name="直線コネクタ 75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6" name="直線コネクタ 75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7" name="テキスト ボックス 75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8" name="直線コネクタ 75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9" name="テキスト ボックス 75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0" name="直線コネクタ 75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1" name="テキスト ボックス 76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2" name="直線コネクタ 76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3" name="テキスト ボックス 76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5" name="テキスト ボックス 76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123195</xdr:rowOff>
    </xdr:from>
    <xdr:to>
      <xdr:col>32</xdr:col>
      <xdr:colOff>186689</xdr:colOff>
      <xdr:row>58</xdr:row>
      <xdr:rowOff>139700</xdr:rowOff>
    </xdr:to>
    <xdr:cxnSp macro="">
      <xdr:nvCxnSpPr>
        <xdr:cNvPr id="767" name="直線コネクタ 766"/>
        <xdr:cNvCxnSpPr/>
      </xdr:nvCxnSpPr>
      <xdr:spPr>
        <a:xfrm flipV="1">
          <a:off x="22159595" y="8867145"/>
          <a:ext cx="1269" cy="12166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9" name="直線コネクタ 76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69872</xdr:rowOff>
    </xdr:from>
    <xdr:ext cx="534377" cy="259045"/>
    <xdr:sp macro="" textlink="">
      <xdr:nvSpPr>
        <xdr:cNvPr id="770" name="貸付金最大値テキスト"/>
        <xdr:cNvSpPr txBox="1"/>
      </xdr:nvSpPr>
      <xdr:spPr>
        <a:xfrm>
          <a:off x="22212300" y="864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53,222</a:t>
          </a:r>
          <a:endParaRPr kumimoji="1" lang="ja-JP" altLang="en-US" sz="1000" b="1">
            <a:latin typeface="ＭＳ Ｐゴシック"/>
          </a:endParaRPr>
        </a:p>
      </xdr:txBody>
    </xdr:sp>
    <xdr:clientData/>
  </xdr:oneCellAnchor>
  <xdr:twoCellAnchor>
    <xdr:from>
      <xdr:col>32</xdr:col>
      <xdr:colOff>98425</xdr:colOff>
      <xdr:row>51</xdr:row>
      <xdr:rowOff>123195</xdr:rowOff>
    </xdr:from>
    <xdr:to>
      <xdr:col>32</xdr:col>
      <xdr:colOff>276225</xdr:colOff>
      <xdr:row>51</xdr:row>
      <xdr:rowOff>123195</xdr:rowOff>
    </xdr:to>
    <xdr:cxnSp macro="">
      <xdr:nvCxnSpPr>
        <xdr:cNvPr id="771" name="直線コネクタ 770"/>
        <xdr:cNvCxnSpPr/>
      </xdr:nvCxnSpPr>
      <xdr:spPr>
        <a:xfrm>
          <a:off x="22072600" y="886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111468</xdr:rowOff>
    </xdr:from>
    <xdr:to>
      <xdr:col>32</xdr:col>
      <xdr:colOff>187325</xdr:colOff>
      <xdr:row>58</xdr:row>
      <xdr:rowOff>115651</xdr:rowOff>
    </xdr:to>
    <xdr:cxnSp macro="">
      <xdr:nvCxnSpPr>
        <xdr:cNvPr id="772" name="直線コネクタ 771"/>
        <xdr:cNvCxnSpPr/>
      </xdr:nvCxnSpPr>
      <xdr:spPr>
        <a:xfrm>
          <a:off x="21323300" y="10055568"/>
          <a:ext cx="838200" cy="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132785</xdr:rowOff>
    </xdr:from>
    <xdr:ext cx="469744" cy="259045"/>
    <xdr:sp macro="" textlink="">
      <xdr:nvSpPr>
        <xdr:cNvPr id="773" name="貸付金平均値テキスト"/>
        <xdr:cNvSpPr txBox="1"/>
      </xdr:nvSpPr>
      <xdr:spPr>
        <a:xfrm>
          <a:off x="22212300" y="97339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6,581</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109908</xdr:rowOff>
    </xdr:from>
    <xdr:to>
      <xdr:col>32</xdr:col>
      <xdr:colOff>238125</xdr:colOff>
      <xdr:row>58</xdr:row>
      <xdr:rowOff>40058</xdr:rowOff>
    </xdr:to>
    <xdr:sp macro="" textlink="">
      <xdr:nvSpPr>
        <xdr:cNvPr id="774" name="フローチャート : 判断 773"/>
        <xdr:cNvSpPr/>
      </xdr:nvSpPr>
      <xdr:spPr>
        <a:xfrm>
          <a:off x="22110700" y="988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111422</xdr:rowOff>
    </xdr:from>
    <xdr:to>
      <xdr:col>31</xdr:col>
      <xdr:colOff>34925</xdr:colOff>
      <xdr:row>58</xdr:row>
      <xdr:rowOff>111468</xdr:rowOff>
    </xdr:to>
    <xdr:cxnSp macro="">
      <xdr:nvCxnSpPr>
        <xdr:cNvPr id="775" name="直線コネクタ 774"/>
        <xdr:cNvCxnSpPr/>
      </xdr:nvCxnSpPr>
      <xdr:spPr>
        <a:xfrm>
          <a:off x="20434300" y="10055522"/>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155674</xdr:rowOff>
    </xdr:from>
    <xdr:to>
      <xdr:col>31</xdr:col>
      <xdr:colOff>85725</xdr:colOff>
      <xdr:row>58</xdr:row>
      <xdr:rowOff>85824</xdr:rowOff>
    </xdr:to>
    <xdr:sp macro="" textlink="">
      <xdr:nvSpPr>
        <xdr:cNvPr id="776" name="フローチャート : 判断 775"/>
        <xdr:cNvSpPr/>
      </xdr:nvSpPr>
      <xdr:spPr>
        <a:xfrm>
          <a:off x="21272500" y="9928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102351</xdr:rowOff>
    </xdr:from>
    <xdr:ext cx="469744" cy="259045"/>
    <xdr:sp macro="" textlink="">
      <xdr:nvSpPr>
        <xdr:cNvPr id="777" name="テキスト ボックス 776"/>
        <xdr:cNvSpPr txBox="1"/>
      </xdr:nvSpPr>
      <xdr:spPr>
        <a:xfrm>
          <a:off x="21088427" y="9703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111034</xdr:rowOff>
    </xdr:from>
    <xdr:to>
      <xdr:col>29</xdr:col>
      <xdr:colOff>517525</xdr:colOff>
      <xdr:row>58</xdr:row>
      <xdr:rowOff>111422</xdr:rowOff>
    </xdr:to>
    <xdr:cxnSp macro="">
      <xdr:nvCxnSpPr>
        <xdr:cNvPr id="778" name="直線コネクタ 777"/>
        <xdr:cNvCxnSpPr/>
      </xdr:nvCxnSpPr>
      <xdr:spPr>
        <a:xfrm>
          <a:off x="19545300" y="10055134"/>
          <a:ext cx="889000" cy="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113246</xdr:rowOff>
    </xdr:from>
    <xdr:to>
      <xdr:col>29</xdr:col>
      <xdr:colOff>568325</xdr:colOff>
      <xdr:row>58</xdr:row>
      <xdr:rowOff>43396</xdr:rowOff>
    </xdr:to>
    <xdr:sp macro="" textlink="">
      <xdr:nvSpPr>
        <xdr:cNvPr id="779" name="フローチャート : 判断 778"/>
        <xdr:cNvSpPr/>
      </xdr:nvSpPr>
      <xdr:spPr>
        <a:xfrm>
          <a:off x="20383500" y="9885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59923</xdr:rowOff>
    </xdr:from>
    <xdr:ext cx="469744" cy="259045"/>
    <xdr:sp macro="" textlink="">
      <xdr:nvSpPr>
        <xdr:cNvPr id="780" name="テキスト ボックス 779"/>
        <xdr:cNvSpPr txBox="1"/>
      </xdr:nvSpPr>
      <xdr:spPr>
        <a:xfrm>
          <a:off x="20199427" y="9661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110462</xdr:rowOff>
    </xdr:from>
    <xdr:to>
      <xdr:col>28</xdr:col>
      <xdr:colOff>314325</xdr:colOff>
      <xdr:row>58</xdr:row>
      <xdr:rowOff>111034</xdr:rowOff>
    </xdr:to>
    <xdr:cxnSp macro="">
      <xdr:nvCxnSpPr>
        <xdr:cNvPr id="781" name="直線コネクタ 780"/>
        <xdr:cNvCxnSpPr/>
      </xdr:nvCxnSpPr>
      <xdr:spPr>
        <a:xfrm>
          <a:off x="18656300" y="10054562"/>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116286</xdr:rowOff>
    </xdr:from>
    <xdr:to>
      <xdr:col>28</xdr:col>
      <xdr:colOff>365125</xdr:colOff>
      <xdr:row>58</xdr:row>
      <xdr:rowOff>46436</xdr:rowOff>
    </xdr:to>
    <xdr:sp macro="" textlink="">
      <xdr:nvSpPr>
        <xdr:cNvPr id="782" name="フローチャート : 判断 781"/>
        <xdr:cNvSpPr/>
      </xdr:nvSpPr>
      <xdr:spPr>
        <a:xfrm>
          <a:off x="19494500" y="9888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62963</xdr:rowOff>
    </xdr:from>
    <xdr:ext cx="469744" cy="259045"/>
    <xdr:sp macro="" textlink="">
      <xdr:nvSpPr>
        <xdr:cNvPr id="783" name="テキスト ボックス 782"/>
        <xdr:cNvSpPr txBox="1"/>
      </xdr:nvSpPr>
      <xdr:spPr>
        <a:xfrm>
          <a:off x="19310427" y="9664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100239</xdr:rowOff>
    </xdr:from>
    <xdr:to>
      <xdr:col>27</xdr:col>
      <xdr:colOff>161925</xdr:colOff>
      <xdr:row>58</xdr:row>
      <xdr:rowOff>30389</xdr:rowOff>
    </xdr:to>
    <xdr:sp macro="" textlink="">
      <xdr:nvSpPr>
        <xdr:cNvPr id="784" name="フローチャート : 判断 783"/>
        <xdr:cNvSpPr/>
      </xdr:nvSpPr>
      <xdr:spPr>
        <a:xfrm>
          <a:off x="18605500" y="987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46916</xdr:rowOff>
    </xdr:from>
    <xdr:ext cx="469744" cy="259045"/>
    <xdr:sp macro="" textlink="">
      <xdr:nvSpPr>
        <xdr:cNvPr id="785" name="テキスト ボックス 784"/>
        <xdr:cNvSpPr txBox="1"/>
      </xdr:nvSpPr>
      <xdr:spPr>
        <a:xfrm>
          <a:off x="18421427" y="9648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64851</xdr:rowOff>
    </xdr:from>
    <xdr:to>
      <xdr:col>32</xdr:col>
      <xdr:colOff>238125</xdr:colOff>
      <xdr:row>58</xdr:row>
      <xdr:rowOff>166451</xdr:rowOff>
    </xdr:to>
    <xdr:sp macro="" textlink="">
      <xdr:nvSpPr>
        <xdr:cNvPr id="791" name="円/楕円 790"/>
        <xdr:cNvSpPr/>
      </xdr:nvSpPr>
      <xdr:spPr>
        <a:xfrm>
          <a:off x="22110700" y="10008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151228</xdr:rowOff>
    </xdr:from>
    <xdr:ext cx="469744" cy="259045"/>
    <xdr:sp macro="" textlink="">
      <xdr:nvSpPr>
        <xdr:cNvPr id="792" name="貸付金該当値テキスト"/>
        <xdr:cNvSpPr txBox="1"/>
      </xdr:nvSpPr>
      <xdr:spPr>
        <a:xfrm>
          <a:off x="22212300" y="992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60668</xdr:rowOff>
    </xdr:from>
    <xdr:to>
      <xdr:col>31</xdr:col>
      <xdr:colOff>85725</xdr:colOff>
      <xdr:row>58</xdr:row>
      <xdr:rowOff>162268</xdr:rowOff>
    </xdr:to>
    <xdr:sp macro="" textlink="">
      <xdr:nvSpPr>
        <xdr:cNvPr id="793" name="円/楕円 792"/>
        <xdr:cNvSpPr/>
      </xdr:nvSpPr>
      <xdr:spPr>
        <a:xfrm>
          <a:off x="21272500" y="10004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153395</xdr:rowOff>
    </xdr:from>
    <xdr:ext cx="469744" cy="259045"/>
    <xdr:sp macro="" textlink="">
      <xdr:nvSpPr>
        <xdr:cNvPr id="794" name="テキスト ボックス 793"/>
        <xdr:cNvSpPr txBox="1"/>
      </xdr:nvSpPr>
      <xdr:spPr>
        <a:xfrm>
          <a:off x="21088427" y="10097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1,235</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60622</xdr:rowOff>
    </xdr:from>
    <xdr:to>
      <xdr:col>29</xdr:col>
      <xdr:colOff>568325</xdr:colOff>
      <xdr:row>58</xdr:row>
      <xdr:rowOff>162222</xdr:rowOff>
    </xdr:to>
    <xdr:sp macro="" textlink="">
      <xdr:nvSpPr>
        <xdr:cNvPr id="795" name="円/楕円 794"/>
        <xdr:cNvSpPr/>
      </xdr:nvSpPr>
      <xdr:spPr>
        <a:xfrm>
          <a:off x="20383500" y="10004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153349</xdr:rowOff>
    </xdr:from>
    <xdr:ext cx="469744" cy="259045"/>
    <xdr:sp macro="" textlink="">
      <xdr:nvSpPr>
        <xdr:cNvPr id="796" name="テキスト ボックス 795"/>
        <xdr:cNvSpPr txBox="1"/>
      </xdr:nvSpPr>
      <xdr:spPr>
        <a:xfrm>
          <a:off x="20199427" y="10097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1,237</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60234</xdr:rowOff>
    </xdr:from>
    <xdr:to>
      <xdr:col>28</xdr:col>
      <xdr:colOff>365125</xdr:colOff>
      <xdr:row>58</xdr:row>
      <xdr:rowOff>161834</xdr:rowOff>
    </xdr:to>
    <xdr:sp macro="" textlink="">
      <xdr:nvSpPr>
        <xdr:cNvPr id="797" name="円/楕円 796"/>
        <xdr:cNvSpPr/>
      </xdr:nvSpPr>
      <xdr:spPr>
        <a:xfrm>
          <a:off x="19494500" y="10004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152961</xdr:rowOff>
    </xdr:from>
    <xdr:ext cx="469744" cy="259045"/>
    <xdr:sp macro="" textlink="">
      <xdr:nvSpPr>
        <xdr:cNvPr id="798" name="テキスト ボックス 797"/>
        <xdr:cNvSpPr txBox="1"/>
      </xdr:nvSpPr>
      <xdr:spPr>
        <a:xfrm>
          <a:off x="19310427" y="10097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1,254</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59662</xdr:rowOff>
    </xdr:from>
    <xdr:to>
      <xdr:col>27</xdr:col>
      <xdr:colOff>161925</xdr:colOff>
      <xdr:row>58</xdr:row>
      <xdr:rowOff>161262</xdr:rowOff>
    </xdr:to>
    <xdr:sp macro="" textlink="">
      <xdr:nvSpPr>
        <xdr:cNvPr id="799" name="円/楕円 798"/>
        <xdr:cNvSpPr/>
      </xdr:nvSpPr>
      <xdr:spPr>
        <a:xfrm>
          <a:off x="18605500" y="10003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152389</xdr:rowOff>
    </xdr:from>
    <xdr:ext cx="469744" cy="259045"/>
    <xdr:sp macro="" textlink="">
      <xdr:nvSpPr>
        <xdr:cNvPr id="800" name="テキスト ボックス 799"/>
        <xdr:cNvSpPr txBox="1"/>
      </xdr:nvSpPr>
      <xdr:spPr>
        <a:xfrm>
          <a:off x="18421427" y="10096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53,530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812" name="直線コネクタ 811"/>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813" name="テキスト ボックス 812"/>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14" name="直線コネクタ 813"/>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815" name="テキスト ボックス 814"/>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16" name="直線コネクタ 815"/>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17" name="テキスト ボックス 816"/>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18" name="直線コネクタ 817"/>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19" name="テキスト ボックス 818"/>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36922</xdr:rowOff>
    </xdr:from>
    <xdr:to>
      <xdr:col>32</xdr:col>
      <xdr:colOff>186689</xdr:colOff>
      <xdr:row>79</xdr:row>
      <xdr:rowOff>47323</xdr:rowOff>
    </xdr:to>
    <xdr:cxnSp macro="">
      <xdr:nvCxnSpPr>
        <xdr:cNvPr id="823" name="直線コネクタ 822"/>
        <xdr:cNvCxnSpPr/>
      </xdr:nvCxnSpPr>
      <xdr:spPr>
        <a:xfrm flipV="1">
          <a:off x="22159595" y="12038422"/>
          <a:ext cx="1269" cy="1553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51150</xdr:rowOff>
    </xdr:from>
    <xdr:ext cx="534377" cy="259045"/>
    <xdr:sp macro="" textlink="">
      <xdr:nvSpPr>
        <xdr:cNvPr id="824" name="繰出金最小値テキスト"/>
        <xdr:cNvSpPr txBox="1"/>
      </xdr:nvSpPr>
      <xdr:spPr>
        <a:xfrm>
          <a:off x="22212300" y="13595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16,541</a:t>
          </a:r>
          <a:endParaRPr kumimoji="1" lang="ja-JP" altLang="en-US" sz="1000" b="1">
            <a:latin typeface="ＭＳ Ｐゴシック"/>
          </a:endParaRPr>
        </a:p>
      </xdr:txBody>
    </xdr:sp>
    <xdr:clientData/>
  </xdr:oneCellAnchor>
  <xdr:twoCellAnchor>
    <xdr:from>
      <xdr:col>32</xdr:col>
      <xdr:colOff>98425</xdr:colOff>
      <xdr:row>79</xdr:row>
      <xdr:rowOff>47323</xdr:rowOff>
    </xdr:from>
    <xdr:to>
      <xdr:col>32</xdr:col>
      <xdr:colOff>276225</xdr:colOff>
      <xdr:row>79</xdr:row>
      <xdr:rowOff>47323</xdr:rowOff>
    </xdr:to>
    <xdr:cxnSp macro="">
      <xdr:nvCxnSpPr>
        <xdr:cNvPr id="825" name="直線コネクタ 824"/>
        <xdr:cNvCxnSpPr/>
      </xdr:nvCxnSpPr>
      <xdr:spPr>
        <a:xfrm>
          <a:off x="22072600" y="13591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155049</xdr:rowOff>
    </xdr:from>
    <xdr:ext cx="534377" cy="259045"/>
    <xdr:sp macro="" textlink="">
      <xdr:nvSpPr>
        <xdr:cNvPr id="826" name="繰出金最大値テキスト"/>
        <xdr:cNvSpPr txBox="1"/>
      </xdr:nvSpPr>
      <xdr:spPr>
        <a:xfrm>
          <a:off x="22212300" y="1181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84,496</a:t>
          </a:r>
          <a:endParaRPr kumimoji="1" lang="ja-JP" altLang="en-US" sz="1000" b="1">
            <a:latin typeface="ＭＳ Ｐゴシック"/>
          </a:endParaRPr>
        </a:p>
      </xdr:txBody>
    </xdr:sp>
    <xdr:clientData/>
  </xdr:oneCellAnchor>
  <xdr:twoCellAnchor>
    <xdr:from>
      <xdr:col>32</xdr:col>
      <xdr:colOff>98425</xdr:colOff>
      <xdr:row>70</xdr:row>
      <xdr:rowOff>36922</xdr:rowOff>
    </xdr:from>
    <xdr:to>
      <xdr:col>32</xdr:col>
      <xdr:colOff>276225</xdr:colOff>
      <xdr:row>70</xdr:row>
      <xdr:rowOff>36922</xdr:rowOff>
    </xdr:to>
    <xdr:cxnSp macro="">
      <xdr:nvCxnSpPr>
        <xdr:cNvPr id="827" name="直線コネクタ 826"/>
        <xdr:cNvCxnSpPr/>
      </xdr:nvCxnSpPr>
      <xdr:spPr>
        <a:xfrm>
          <a:off x="22072600" y="12038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72468</xdr:rowOff>
    </xdr:from>
    <xdr:to>
      <xdr:col>32</xdr:col>
      <xdr:colOff>187325</xdr:colOff>
      <xdr:row>75</xdr:row>
      <xdr:rowOff>103536</xdr:rowOff>
    </xdr:to>
    <xdr:cxnSp macro="">
      <xdr:nvCxnSpPr>
        <xdr:cNvPr id="828" name="直線コネクタ 827"/>
        <xdr:cNvCxnSpPr/>
      </xdr:nvCxnSpPr>
      <xdr:spPr>
        <a:xfrm flipV="1">
          <a:off x="21323300" y="12931218"/>
          <a:ext cx="838200" cy="31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85410</xdr:rowOff>
    </xdr:from>
    <xdr:ext cx="534377" cy="259045"/>
    <xdr:sp macro="" textlink="">
      <xdr:nvSpPr>
        <xdr:cNvPr id="829" name="繰出金平均値テキスト"/>
        <xdr:cNvSpPr txBox="1"/>
      </xdr:nvSpPr>
      <xdr:spPr>
        <a:xfrm>
          <a:off x="22212300" y="12944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41,709</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106983</xdr:rowOff>
    </xdr:from>
    <xdr:to>
      <xdr:col>32</xdr:col>
      <xdr:colOff>238125</xdr:colOff>
      <xdr:row>76</xdr:row>
      <xdr:rowOff>37133</xdr:rowOff>
    </xdr:to>
    <xdr:sp macro="" textlink="">
      <xdr:nvSpPr>
        <xdr:cNvPr id="830" name="フローチャート : 判断 829"/>
        <xdr:cNvSpPr/>
      </xdr:nvSpPr>
      <xdr:spPr>
        <a:xfrm>
          <a:off x="22110700" y="129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103536</xdr:rowOff>
    </xdr:from>
    <xdr:to>
      <xdr:col>31</xdr:col>
      <xdr:colOff>34925</xdr:colOff>
      <xdr:row>75</xdr:row>
      <xdr:rowOff>130122</xdr:rowOff>
    </xdr:to>
    <xdr:cxnSp macro="">
      <xdr:nvCxnSpPr>
        <xdr:cNvPr id="831" name="直線コネクタ 830"/>
        <xdr:cNvCxnSpPr/>
      </xdr:nvCxnSpPr>
      <xdr:spPr>
        <a:xfrm flipV="1">
          <a:off x="20434300" y="12962286"/>
          <a:ext cx="889000" cy="2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83756</xdr:rowOff>
    </xdr:from>
    <xdr:to>
      <xdr:col>31</xdr:col>
      <xdr:colOff>85725</xdr:colOff>
      <xdr:row>76</xdr:row>
      <xdr:rowOff>13906</xdr:rowOff>
    </xdr:to>
    <xdr:sp macro="" textlink="">
      <xdr:nvSpPr>
        <xdr:cNvPr id="832" name="フローチャート : 判断 831"/>
        <xdr:cNvSpPr/>
      </xdr:nvSpPr>
      <xdr:spPr>
        <a:xfrm>
          <a:off x="21272500" y="1294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5033</xdr:rowOff>
    </xdr:from>
    <xdr:ext cx="534377" cy="259045"/>
    <xdr:sp macro="" textlink="">
      <xdr:nvSpPr>
        <xdr:cNvPr id="833" name="テキスト ボックス 832"/>
        <xdr:cNvSpPr txBox="1"/>
      </xdr:nvSpPr>
      <xdr:spPr>
        <a:xfrm>
          <a:off x="21056111" y="13035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130122</xdr:rowOff>
    </xdr:from>
    <xdr:to>
      <xdr:col>29</xdr:col>
      <xdr:colOff>517525</xdr:colOff>
      <xdr:row>75</xdr:row>
      <xdr:rowOff>138671</xdr:rowOff>
    </xdr:to>
    <xdr:cxnSp macro="">
      <xdr:nvCxnSpPr>
        <xdr:cNvPr id="834" name="直線コネクタ 833"/>
        <xdr:cNvCxnSpPr/>
      </xdr:nvCxnSpPr>
      <xdr:spPr>
        <a:xfrm flipV="1">
          <a:off x="19545300" y="12988872"/>
          <a:ext cx="889000" cy="8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115486</xdr:rowOff>
    </xdr:from>
    <xdr:to>
      <xdr:col>29</xdr:col>
      <xdr:colOff>568325</xdr:colOff>
      <xdr:row>76</xdr:row>
      <xdr:rowOff>45636</xdr:rowOff>
    </xdr:to>
    <xdr:sp macro="" textlink="">
      <xdr:nvSpPr>
        <xdr:cNvPr id="835" name="フローチャート : 判断 834"/>
        <xdr:cNvSpPr/>
      </xdr:nvSpPr>
      <xdr:spPr>
        <a:xfrm>
          <a:off x="20383500" y="1297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36763</xdr:rowOff>
    </xdr:from>
    <xdr:ext cx="534377" cy="259045"/>
    <xdr:sp macro="" textlink="">
      <xdr:nvSpPr>
        <xdr:cNvPr id="836" name="テキスト ボックス 835"/>
        <xdr:cNvSpPr txBox="1"/>
      </xdr:nvSpPr>
      <xdr:spPr>
        <a:xfrm>
          <a:off x="20167111" y="13066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126670</xdr:rowOff>
    </xdr:from>
    <xdr:to>
      <xdr:col>28</xdr:col>
      <xdr:colOff>314325</xdr:colOff>
      <xdr:row>75</xdr:row>
      <xdr:rowOff>138671</xdr:rowOff>
    </xdr:to>
    <xdr:cxnSp macro="">
      <xdr:nvCxnSpPr>
        <xdr:cNvPr id="837" name="直線コネクタ 836"/>
        <xdr:cNvCxnSpPr/>
      </xdr:nvCxnSpPr>
      <xdr:spPr>
        <a:xfrm>
          <a:off x="18656300" y="12985420"/>
          <a:ext cx="889000" cy="12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124836</xdr:rowOff>
    </xdr:from>
    <xdr:to>
      <xdr:col>28</xdr:col>
      <xdr:colOff>365125</xdr:colOff>
      <xdr:row>76</xdr:row>
      <xdr:rowOff>54986</xdr:rowOff>
    </xdr:to>
    <xdr:sp macro="" textlink="">
      <xdr:nvSpPr>
        <xdr:cNvPr id="838" name="フローチャート : 判断 837"/>
        <xdr:cNvSpPr/>
      </xdr:nvSpPr>
      <xdr:spPr>
        <a:xfrm>
          <a:off x="19494500" y="1298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46113</xdr:rowOff>
    </xdr:from>
    <xdr:ext cx="534377" cy="259045"/>
    <xdr:sp macro="" textlink="">
      <xdr:nvSpPr>
        <xdr:cNvPr id="839" name="テキスト ボックス 838"/>
        <xdr:cNvSpPr txBox="1"/>
      </xdr:nvSpPr>
      <xdr:spPr>
        <a:xfrm>
          <a:off x="19278111" y="13076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128150</xdr:rowOff>
    </xdr:from>
    <xdr:to>
      <xdr:col>27</xdr:col>
      <xdr:colOff>161925</xdr:colOff>
      <xdr:row>76</xdr:row>
      <xdr:rowOff>58300</xdr:rowOff>
    </xdr:to>
    <xdr:sp macro="" textlink="">
      <xdr:nvSpPr>
        <xdr:cNvPr id="840" name="フローチャート : 判断 839"/>
        <xdr:cNvSpPr/>
      </xdr:nvSpPr>
      <xdr:spPr>
        <a:xfrm>
          <a:off x="18605500" y="129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49427</xdr:rowOff>
    </xdr:from>
    <xdr:ext cx="534377" cy="259045"/>
    <xdr:sp macro="" textlink="">
      <xdr:nvSpPr>
        <xdr:cNvPr id="841" name="テキスト ボックス 840"/>
        <xdr:cNvSpPr txBox="1"/>
      </xdr:nvSpPr>
      <xdr:spPr>
        <a:xfrm>
          <a:off x="18389111" y="1307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21668</xdr:rowOff>
    </xdr:from>
    <xdr:to>
      <xdr:col>32</xdr:col>
      <xdr:colOff>238125</xdr:colOff>
      <xdr:row>75</xdr:row>
      <xdr:rowOff>123268</xdr:rowOff>
    </xdr:to>
    <xdr:sp macro="" textlink="">
      <xdr:nvSpPr>
        <xdr:cNvPr id="847" name="円/楕円 846"/>
        <xdr:cNvSpPr/>
      </xdr:nvSpPr>
      <xdr:spPr>
        <a:xfrm>
          <a:off x="22110700" y="1288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44545</xdr:rowOff>
    </xdr:from>
    <xdr:ext cx="534377" cy="259045"/>
    <xdr:sp macro="" textlink="">
      <xdr:nvSpPr>
        <xdr:cNvPr id="848" name="繰出金該当値テキスト"/>
        <xdr:cNvSpPr txBox="1"/>
      </xdr:nvSpPr>
      <xdr:spPr>
        <a:xfrm>
          <a:off x="22212300" y="12731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45,441</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52736</xdr:rowOff>
    </xdr:from>
    <xdr:to>
      <xdr:col>31</xdr:col>
      <xdr:colOff>85725</xdr:colOff>
      <xdr:row>75</xdr:row>
      <xdr:rowOff>154335</xdr:rowOff>
    </xdr:to>
    <xdr:sp macro="" textlink="">
      <xdr:nvSpPr>
        <xdr:cNvPr id="849" name="円/楕円 848"/>
        <xdr:cNvSpPr/>
      </xdr:nvSpPr>
      <xdr:spPr>
        <a:xfrm>
          <a:off x="21272500" y="1291148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170863</xdr:rowOff>
    </xdr:from>
    <xdr:ext cx="534377" cy="259045"/>
    <xdr:sp macro="" textlink="">
      <xdr:nvSpPr>
        <xdr:cNvPr id="850" name="テキスト ボックス 849"/>
        <xdr:cNvSpPr txBox="1"/>
      </xdr:nvSpPr>
      <xdr:spPr>
        <a:xfrm>
          <a:off x="21056111" y="12686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44,082</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79322</xdr:rowOff>
    </xdr:from>
    <xdr:to>
      <xdr:col>29</xdr:col>
      <xdr:colOff>568325</xdr:colOff>
      <xdr:row>76</xdr:row>
      <xdr:rowOff>9472</xdr:rowOff>
    </xdr:to>
    <xdr:sp macro="" textlink="">
      <xdr:nvSpPr>
        <xdr:cNvPr id="851" name="円/楕円 850"/>
        <xdr:cNvSpPr/>
      </xdr:nvSpPr>
      <xdr:spPr>
        <a:xfrm>
          <a:off x="20383500" y="1293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25999</xdr:rowOff>
    </xdr:from>
    <xdr:ext cx="534377" cy="259045"/>
    <xdr:sp macro="" textlink="">
      <xdr:nvSpPr>
        <xdr:cNvPr id="852" name="テキスト ボックス 851"/>
        <xdr:cNvSpPr txBox="1"/>
      </xdr:nvSpPr>
      <xdr:spPr>
        <a:xfrm>
          <a:off x="20167111" y="12713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42,919</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87871</xdr:rowOff>
    </xdr:from>
    <xdr:to>
      <xdr:col>28</xdr:col>
      <xdr:colOff>365125</xdr:colOff>
      <xdr:row>76</xdr:row>
      <xdr:rowOff>18021</xdr:rowOff>
    </xdr:to>
    <xdr:sp macro="" textlink="">
      <xdr:nvSpPr>
        <xdr:cNvPr id="853" name="円/楕円 852"/>
        <xdr:cNvSpPr/>
      </xdr:nvSpPr>
      <xdr:spPr>
        <a:xfrm>
          <a:off x="19494500" y="1294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34548</xdr:rowOff>
    </xdr:from>
    <xdr:ext cx="534377" cy="259045"/>
    <xdr:sp macro="" textlink="">
      <xdr:nvSpPr>
        <xdr:cNvPr id="854" name="テキスト ボックス 853"/>
        <xdr:cNvSpPr txBox="1"/>
      </xdr:nvSpPr>
      <xdr:spPr>
        <a:xfrm>
          <a:off x="19278111" y="12721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42,545</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75870</xdr:rowOff>
    </xdr:from>
    <xdr:to>
      <xdr:col>27</xdr:col>
      <xdr:colOff>161925</xdr:colOff>
      <xdr:row>76</xdr:row>
      <xdr:rowOff>6020</xdr:rowOff>
    </xdr:to>
    <xdr:sp macro="" textlink="">
      <xdr:nvSpPr>
        <xdr:cNvPr id="855" name="円/楕円 854"/>
        <xdr:cNvSpPr/>
      </xdr:nvSpPr>
      <xdr:spPr>
        <a:xfrm>
          <a:off x="18605500" y="1293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22547</xdr:rowOff>
    </xdr:from>
    <xdr:ext cx="534377" cy="259045"/>
    <xdr:sp macro="" textlink="">
      <xdr:nvSpPr>
        <xdr:cNvPr id="856" name="テキスト ボックス 855"/>
        <xdr:cNvSpPr txBox="1"/>
      </xdr:nvSpPr>
      <xdr:spPr>
        <a:xfrm>
          <a:off x="18389111" y="12709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43,070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7" name="直線コネクタ 866"/>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68" name="テキスト ボックス 867"/>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69" name="直線コネクタ 868"/>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96</xdr:row>
      <xdr:rowOff>144434</xdr:rowOff>
    </xdr:from>
    <xdr:ext cx="248786" cy="259045"/>
    <xdr:sp macro="" textlink="">
      <xdr:nvSpPr>
        <xdr:cNvPr id="870" name="テキスト ボックス 869"/>
        <xdr:cNvSpPr txBox="1"/>
      </xdr:nvSpPr>
      <xdr:spPr>
        <a:xfrm>
          <a:off x="18039214" y="16603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1" name="直線コネクタ 870"/>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94</xdr:row>
      <xdr:rowOff>160763</xdr:rowOff>
    </xdr:from>
    <xdr:ext cx="248786" cy="259045"/>
    <xdr:sp macro="" textlink="">
      <xdr:nvSpPr>
        <xdr:cNvPr id="872" name="テキスト ボックス 871"/>
        <xdr:cNvSpPr txBox="1"/>
      </xdr:nvSpPr>
      <xdr:spPr>
        <a:xfrm>
          <a:off x="18039214" y="16277063"/>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3" name="直線コネクタ 872"/>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5641</xdr:rowOff>
    </xdr:from>
    <xdr:ext cx="248786" cy="259045"/>
    <xdr:sp macro="" textlink="">
      <xdr:nvSpPr>
        <xdr:cNvPr id="874" name="テキスト ボックス 873"/>
        <xdr:cNvSpPr txBox="1"/>
      </xdr:nvSpPr>
      <xdr:spPr>
        <a:xfrm>
          <a:off x="18039214" y="15950491"/>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5" name="直線コネクタ 874"/>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76" name="テキスト ボックス 875"/>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7" name="直線コネクタ 876"/>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78" name="テキスト ボックス 877"/>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9" name="直線コネクタ 87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80" name="テキスト ボックス 879"/>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82" name="直線コネクタ 881"/>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83"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4" name="直線コネクタ 883"/>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85"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7" name="直線コネクタ 886"/>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88"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89" name="フローチャート : 判断 888"/>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0" name="直線コネクタ 889"/>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91" name="フローチャート : 判断 890"/>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92" name="テキスト ボックス 891"/>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3" name="直線コネクタ 892"/>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94" name="フローチャート : 判断 893"/>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95" name="テキスト ボックス 894"/>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6" name="直線コネクタ 895"/>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97" name="フローチャート : 判断 896"/>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98" name="テキスト ボックス 897"/>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67129</xdr:rowOff>
    </xdr:from>
    <xdr:to>
      <xdr:col>27</xdr:col>
      <xdr:colOff>161925</xdr:colOff>
      <xdr:row>90</xdr:row>
      <xdr:rowOff>168729</xdr:rowOff>
    </xdr:to>
    <xdr:sp macro="" textlink="">
      <xdr:nvSpPr>
        <xdr:cNvPr id="899" name="フローチャート : 判断 898"/>
        <xdr:cNvSpPr/>
      </xdr:nvSpPr>
      <xdr:spPr>
        <a:xfrm>
          <a:off x="18605500" y="1549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13806</xdr:rowOff>
    </xdr:from>
    <xdr:ext cx="313932" cy="259045"/>
    <xdr:sp macro="" textlink="">
      <xdr:nvSpPr>
        <xdr:cNvPr id="900" name="テキスト ボックス 899"/>
        <xdr:cNvSpPr txBox="1"/>
      </xdr:nvSpPr>
      <xdr:spPr>
        <a:xfrm>
          <a:off x="18499333" y="152728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1" name="テキスト ボックス 90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2" name="テキスト ボックス 90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3" name="テキスト ボックス 90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4" name="テキスト ボックス 90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5" name="テキスト ボックス 90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6" name="円/楕円 905"/>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907"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08" name="円/楕円 907"/>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909" name="テキスト ボックス 908"/>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0" name="円/楕円 909"/>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911" name="テキスト ボックス 910"/>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2" name="円/楕円 911"/>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13" name="テキスト ボックス 912"/>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4" name="円/楕円 913"/>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5" name="テキスト ボックス 914"/>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6" name="正方形/長方形 91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7" name="正方形/長方形 91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8" name="テキスト ボックス 91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a:t>
          </a:r>
          <a:r>
            <a:rPr kumimoji="1" lang="en-US" altLang="ja-JP" sz="1300">
              <a:latin typeface="ＭＳ Ｐゴシック"/>
            </a:rPr>
            <a:t>410</a:t>
          </a:r>
          <a:r>
            <a:rPr kumimoji="1" lang="ja-JP" altLang="en-US" sz="1300">
              <a:latin typeface="ＭＳ Ｐゴシック"/>
            </a:rPr>
            <a:t>千円となっている。最も大きい構成項目である扶助費は、住民一人当たり</a:t>
          </a:r>
          <a:r>
            <a:rPr kumimoji="1" lang="en-US" altLang="ja-JP" sz="1300">
              <a:latin typeface="ＭＳ Ｐゴシック"/>
            </a:rPr>
            <a:t>77,037</a:t>
          </a:r>
          <a:r>
            <a:rPr kumimoji="1" lang="ja-JP" altLang="en-US" sz="1300">
              <a:latin typeface="ＭＳ Ｐゴシック"/>
            </a:rPr>
            <a:t>円で</a:t>
          </a:r>
          <a:r>
            <a:rPr kumimoji="1" lang="en-US" altLang="ja-JP" sz="1300">
              <a:latin typeface="ＭＳ Ｐゴシック"/>
            </a:rPr>
            <a:t>18.8</a:t>
          </a:r>
          <a:r>
            <a:rPr kumimoji="1" lang="ja-JP" altLang="en-US" sz="1300">
              <a:latin typeface="ＭＳ Ｐゴシック"/>
            </a:rPr>
            <a:t>％を占めており、直近５ヵ年で唯一上昇し続けている。さらに平成</a:t>
          </a:r>
          <a:r>
            <a:rPr kumimoji="1" lang="en-US" altLang="ja-JP" sz="1300">
              <a:latin typeface="ＭＳ Ｐゴシック"/>
            </a:rPr>
            <a:t>23</a:t>
          </a:r>
          <a:r>
            <a:rPr kumimoji="1" lang="ja-JP" altLang="en-US" sz="1300">
              <a:latin typeface="ＭＳ Ｐゴシック"/>
            </a:rPr>
            <a:t>年度から比較すると</a:t>
          </a:r>
          <a:r>
            <a:rPr kumimoji="1" lang="en-US" altLang="ja-JP" sz="1300">
              <a:latin typeface="ＭＳ Ｐゴシック"/>
            </a:rPr>
            <a:t>16.6</a:t>
          </a:r>
          <a:r>
            <a:rPr kumimoji="1" lang="ja-JP" altLang="en-US" sz="1300">
              <a:latin typeface="ＭＳ Ｐゴシック"/>
            </a:rPr>
            <a:t>％増加し、類似団体平均を上回る水準に達した。本市は障がい者福祉など弱者支援に重点をおいており、今後も扶助費の増幅は見込まれるため、慎重な財政運営が必要である。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また、補助費等と維持補修費が急激に伸びているが、その要因は、補助費がふるさと納税返礼品経費の増とプレミアム商品券事業経費の皆増によるものであり、維持補修費が道路や橋梁、斎場にかかる修繕経費の増によるものである。</a:t>
          </a:r>
          <a:r>
            <a:rPr kumimoji="1" lang="ja-JP" altLang="ja-JP" sz="1300">
              <a:solidFill>
                <a:schemeClr val="dk1"/>
              </a:solidFill>
              <a:effectLst/>
              <a:latin typeface="+mn-lt"/>
              <a:ea typeface="+mn-ea"/>
              <a:cs typeface="+mn-cs"/>
            </a:rPr>
            <a:t>今後も公共施設全般にわたり耐用年数の経過によ</a:t>
          </a:r>
          <a:r>
            <a:rPr kumimoji="1" lang="ja-JP" altLang="en-US" sz="1300">
              <a:solidFill>
                <a:schemeClr val="dk1"/>
              </a:solidFill>
              <a:effectLst/>
              <a:latin typeface="+mn-lt"/>
              <a:ea typeface="+mn-ea"/>
              <a:cs typeface="+mn-cs"/>
            </a:rPr>
            <a:t>る維持補修</a:t>
          </a:r>
          <a:r>
            <a:rPr kumimoji="1" lang="ja-JP" altLang="ja-JP" sz="1300">
              <a:solidFill>
                <a:schemeClr val="dk1"/>
              </a:solidFill>
              <a:effectLst/>
              <a:latin typeface="+mn-lt"/>
              <a:ea typeface="+mn-ea"/>
              <a:cs typeface="+mn-cs"/>
            </a:rPr>
            <a:t>費の</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が見込まれるが、長寿命化計画や総合管理計画等に基づき適切な維持管理に努め、費用の平準化とコスト削減を図っていく</a:t>
          </a:r>
          <a:r>
            <a:rPr kumimoji="1" lang="ja-JP" altLang="en-US" sz="1300">
              <a:solidFill>
                <a:schemeClr val="dk1"/>
              </a:solidFill>
              <a:effectLst/>
              <a:latin typeface="+mn-lt"/>
              <a:ea typeface="+mn-ea"/>
              <a:cs typeface="+mn-cs"/>
            </a:rPr>
            <a:t>必要がある</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67,992
67,175
211.90
28,636,672
27,545,151
748,037
16,000,462
30,016,142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44.2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2540</xdr:rowOff>
    </xdr:from>
    <xdr:to>
      <xdr:col>6</xdr:col>
      <xdr:colOff>510540</xdr:colOff>
      <xdr:row>38</xdr:row>
      <xdr:rowOff>115316</xdr:rowOff>
    </xdr:to>
    <xdr:cxnSp macro="">
      <xdr:nvCxnSpPr>
        <xdr:cNvPr id="56" name="直線コネクタ 55"/>
        <xdr:cNvCxnSpPr/>
      </xdr:nvCxnSpPr>
      <xdr:spPr>
        <a:xfrm flipV="1">
          <a:off x="4633595" y="5317490"/>
          <a:ext cx="1270" cy="1312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119143</xdr:rowOff>
    </xdr:from>
    <xdr:ext cx="469744" cy="259045"/>
    <xdr:sp macro="" textlink="">
      <xdr:nvSpPr>
        <xdr:cNvPr id="57" name="議会費最小値テキスト"/>
        <xdr:cNvSpPr txBox="1"/>
      </xdr:nvSpPr>
      <xdr:spPr>
        <a:xfrm>
          <a:off x="4686300" y="663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2,264</a:t>
          </a:r>
          <a:endParaRPr kumimoji="1" lang="ja-JP" altLang="en-US" sz="1000" b="1">
            <a:latin typeface="ＭＳ Ｐゴシック"/>
          </a:endParaRPr>
        </a:p>
      </xdr:txBody>
    </xdr:sp>
    <xdr:clientData/>
  </xdr:oneCellAnchor>
  <xdr:twoCellAnchor>
    <xdr:from>
      <xdr:col>6</xdr:col>
      <xdr:colOff>422275</xdr:colOff>
      <xdr:row>38</xdr:row>
      <xdr:rowOff>115316</xdr:rowOff>
    </xdr:from>
    <xdr:to>
      <xdr:col>6</xdr:col>
      <xdr:colOff>600075</xdr:colOff>
      <xdr:row>38</xdr:row>
      <xdr:rowOff>115316</xdr:rowOff>
    </xdr:to>
    <xdr:cxnSp macro="">
      <xdr:nvCxnSpPr>
        <xdr:cNvPr id="58" name="直線コネクタ 57"/>
        <xdr:cNvCxnSpPr/>
      </xdr:nvCxnSpPr>
      <xdr:spPr>
        <a:xfrm>
          <a:off x="4546600" y="6630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120667</xdr:rowOff>
    </xdr:from>
    <xdr:ext cx="469744" cy="259045"/>
    <xdr:sp macro="" textlink="">
      <xdr:nvSpPr>
        <xdr:cNvPr id="59" name="議会費最大値テキスト"/>
        <xdr:cNvSpPr txBox="1"/>
      </xdr:nvSpPr>
      <xdr:spPr>
        <a:xfrm>
          <a:off x="4686300" y="509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5,710</a:t>
          </a:r>
          <a:endParaRPr kumimoji="1" lang="ja-JP" altLang="en-US" sz="1000" b="1">
            <a:latin typeface="ＭＳ Ｐゴシック"/>
          </a:endParaRPr>
        </a:p>
      </xdr:txBody>
    </xdr:sp>
    <xdr:clientData/>
  </xdr:oneCellAnchor>
  <xdr:twoCellAnchor>
    <xdr:from>
      <xdr:col>6</xdr:col>
      <xdr:colOff>422275</xdr:colOff>
      <xdr:row>31</xdr:row>
      <xdr:rowOff>2540</xdr:rowOff>
    </xdr:from>
    <xdr:to>
      <xdr:col>6</xdr:col>
      <xdr:colOff>600075</xdr:colOff>
      <xdr:row>31</xdr:row>
      <xdr:rowOff>2540</xdr:rowOff>
    </xdr:to>
    <xdr:cxnSp macro="">
      <xdr:nvCxnSpPr>
        <xdr:cNvPr id="60" name="直線コネクタ 59"/>
        <xdr:cNvCxnSpPr/>
      </xdr:nvCxnSpPr>
      <xdr:spPr>
        <a:xfrm>
          <a:off x="4546600" y="5317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25400</xdr:rowOff>
    </xdr:from>
    <xdr:to>
      <xdr:col>6</xdr:col>
      <xdr:colOff>511175</xdr:colOff>
      <xdr:row>34</xdr:row>
      <xdr:rowOff>34163</xdr:rowOff>
    </xdr:to>
    <xdr:cxnSp macro="">
      <xdr:nvCxnSpPr>
        <xdr:cNvPr id="61" name="直線コネクタ 60"/>
        <xdr:cNvCxnSpPr/>
      </xdr:nvCxnSpPr>
      <xdr:spPr>
        <a:xfrm flipV="1">
          <a:off x="3797300" y="5683250"/>
          <a:ext cx="838200" cy="18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65041</xdr:rowOff>
    </xdr:from>
    <xdr:ext cx="469744" cy="259045"/>
    <xdr:sp macro="" textlink="">
      <xdr:nvSpPr>
        <xdr:cNvPr id="62" name="議会費平均値テキスト"/>
        <xdr:cNvSpPr txBox="1"/>
      </xdr:nvSpPr>
      <xdr:spPr>
        <a:xfrm>
          <a:off x="4686300" y="606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3,556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86614</xdr:rowOff>
    </xdr:from>
    <xdr:to>
      <xdr:col>6</xdr:col>
      <xdr:colOff>561975</xdr:colOff>
      <xdr:row>36</xdr:row>
      <xdr:rowOff>16764</xdr:rowOff>
    </xdr:to>
    <xdr:sp macro="" textlink="">
      <xdr:nvSpPr>
        <xdr:cNvPr id="63" name="フローチャート : 判断 62"/>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135890</xdr:rowOff>
    </xdr:from>
    <xdr:to>
      <xdr:col>5</xdr:col>
      <xdr:colOff>358775</xdr:colOff>
      <xdr:row>34</xdr:row>
      <xdr:rowOff>34163</xdr:rowOff>
    </xdr:to>
    <xdr:cxnSp macro="">
      <xdr:nvCxnSpPr>
        <xdr:cNvPr id="64" name="直線コネクタ 63"/>
        <xdr:cNvCxnSpPr/>
      </xdr:nvCxnSpPr>
      <xdr:spPr>
        <a:xfrm>
          <a:off x="2908300" y="5793740"/>
          <a:ext cx="889000" cy="6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53467</xdr:rowOff>
    </xdr:from>
    <xdr:to>
      <xdr:col>5</xdr:col>
      <xdr:colOff>409575</xdr:colOff>
      <xdr:row>35</xdr:row>
      <xdr:rowOff>155067</xdr:rowOff>
    </xdr:to>
    <xdr:sp macro="" textlink="">
      <xdr:nvSpPr>
        <xdr:cNvPr id="65" name="フローチャート : 判断 64"/>
        <xdr:cNvSpPr/>
      </xdr:nvSpPr>
      <xdr:spPr>
        <a:xfrm>
          <a:off x="3746500" y="605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146194</xdr:rowOff>
    </xdr:from>
    <xdr:ext cx="469744" cy="259045"/>
    <xdr:sp macro="" textlink="">
      <xdr:nvSpPr>
        <xdr:cNvPr id="66" name="テキスト ボックス 65"/>
        <xdr:cNvSpPr txBox="1"/>
      </xdr:nvSpPr>
      <xdr:spPr>
        <a:xfrm>
          <a:off x="3562427" y="6146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135890</xdr:rowOff>
    </xdr:from>
    <xdr:to>
      <xdr:col>4</xdr:col>
      <xdr:colOff>155575</xdr:colOff>
      <xdr:row>34</xdr:row>
      <xdr:rowOff>18542</xdr:rowOff>
    </xdr:to>
    <xdr:cxnSp macro="">
      <xdr:nvCxnSpPr>
        <xdr:cNvPr id="67" name="直線コネクタ 66"/>
        <xdr:cNvCxnSpPr/>
      </xdr:nvCxnSpPr>
      <xdr:spPr>
        <a:xfrm flipV="1">
          <a:off x="2019300" y="5793740"/>
          <a:ext cx="889000" cy="5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66421</xdr:rowOff>
    </xdr:from>
    <xdr:to>
      <xdr:col>4</xdr:col>
      <xdr:colOff>206375</xdr:colOff>
      <xdr:row>35</xdr:row>
      <xdr:rowOff>168021</xdr:rowOff>
    </xdr:to>
    <xdr:sp macro="" textlink="">
      <xdr:nvSpPr>
        <xdr:cNvPr id="68" name="フローチャート : 判断 67"/>
        <xdr:cNvSpPr/>
      </xdr:nvSpPr>
      <xdr:spPr>
        <a:xfrm>
          <a:off x="2857500" y="6067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159148</xdr:rowOff>
    </xdr:from>
    <xdr:ext cx="469744" cy="259045"/>
    <xdr:sp macro="" textlink="">
      <xdr:nvSpPr>
        <xdr:cNvPr id="69" name="テキスト ボックス 68"/>
        <xdr:cNvSpPr txBox="1"/>
      </xdr:nvSpPr>
      <xdr:spPr>
        <a:xfrm>
          <a:off x="2673427" y="6159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141605</xdr:rowOff>
    </xdr:from>
    <xdr:to>
      <xdr:col>2</xdr:col>
      <xdr:colOff>638175</xdr:colOff>
      <xdr:row>34</xdr:row>
      <xdr:rowOff>18542</xdr:rowOff>
    </xdr:to>
    <xdr:cxnSp macro="">
      <xdr:nvCxnSpPr>
        <xdr:cNvPr id="70" name="直線コネクタ 69"/>
        <xdr:cNvCxnSpPr/>
      </xdr:nvCxnSpPr>
      <xdr:spPr>
        <a:xfrm>
          <a:off x="1130300" y="5628005"/>
          <a:ext cx="889000" cy="219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10414</xdr:rowOff>
    </xdr:from>
    <xdr:to>
      <xdr:col>3</xdr:col>
      <xdr:colOff>3175</xdr:colOff>
      <xdr:row>35</xdr:row>
      <xdr:rowOff>112014</xdr:rowOff>
    </xdr:to>
    <xdr:sp macro="" textlink="">
      <xdr:nvSpPr>
        <xdr:cNvPr id="71" name="フローチャート : 判断 70"/>
        <xdr:cNvSpPr/>
      </xdr:nvSpPr>
      <xdr:spPr>
        <a:xfrm>
          <a:off x="1968500" y="6011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103141</xdr:rowOff>
    </xdr:from>
    <xdr:ext cx="469744" cy="259045"/>
    <xdr:sp macro="" textlink="">
      <xdr:nvSpPr>
        <xdr:cNvPr id="72" name="テキスト ボックス 71"/>
        <xdr:cNvSpPr txBox="1"/>
      </xdr:nvSpPr>
      <xdr:spPr>
        <a:xfrm>
          <a:off x="1784427" y="6103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151384</xdr:rowOff>
    </xdr:from>
    <xdr:to>
      <xdr:col>1</xdr:col>
      <xdr:colOff>485775</xdr:colOff>
      <xdr:row>34</xdr:row>
      <xdr:rowOff>81534</xdr:rowOff>
    </xdr:to>
    <xdr:sp macro="" textlink="">
      <xdr:nvSpPr>
        <xdr:cNvPr id="73" name="フローチャート : 判断 72"/>
        <xdr:cNvSpPr/>
      </xdr:nvSpPr>
      <xdr:spPr>
        <a:xfrm>
          <a:off x="1079500" y="5809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72661</xdr:rowOff>
    </xdr:from>
    <xdr:ext cx="469744" cy="259045"/>
    <xdr:sp macro="" textlink="">
      <xdr:nvSpPr>
        <xdr:cNvPr id="74" name="テキスト ボックス 73"/>
        <xdr:cNvSpPr txBox="1"/>
      </xdr:nvSpPr>
      <xdr:spPr>
        <a:xfrm>
          <a:off x="895427" y="5901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146050</xdr:rowOff>
    </xdr:from>
    <xdr:to>
      <xdr:col>6</xdr:col>
      <xdr:colOff>561975</xdr:colOff>
      <xdr:row>33</xdr:row>
      <xdr:rowOff>76200</xdr:rowOff>
    </xdr:to>
    <xdr:sp macro="" textlink="">
      <xdr:nvSpPr>
        <xdr:cNvPr id="80" name="円/楕円 79"/>
        <xdr:cNvSpPr/>
      </xdr:nvSpPr>
      <xdr:spPr>
        <a:xfrm>
          <a:off x="4584700" y="563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168927</xdr:rowOff>
    </xdr:from>
    <xdr:ext cx="469744" cy="259045"/>
    <xdr:sp macro="" textlink="">
      <xdr:nvSpPr>
        <xdr:cNvPr id="81" name="議会費該当値テキスト"/>
        <xdr:cNvSpPr txBox="1"/>
      </xdr:nvSpPr>
      <xdr:spPr>
        <a:xfrm>
          <a:off x="4686300" y="5483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4,750</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154813</xdr:rowOff>
    </xdr:from>
    <xdr:to>
      <xdr:col>5</xdr:col>
      <xdr:colOff>409575</xdr:colOff>
      <xdr:row>34</xdr:row>
      <xdr:rowOff>84963</xdr:rowOff>
    </xdr:to>
    <xdr:sp macro="" textlink="">
      <xdr:nvSpPr>
        <xdr:cNvPr id="82" name="円/楕円 81"/>
        <xdr:cNvSpPr/>
      </xdr:nvSpPr>
      <xdr:spPr>
        <a:xfrm>
          <a:off x="3746500" y="581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101490</xdr:rowOff>
    </xdr:from>
    <xdr:ext cx="469744" cy="259045"/>
    <xdr:sp macro="" textlink="">
      <xdr:nvSpPr>
        <xdr:cNvPr id="83" name="テキスト ボックス 82"/>
        <xdr:cNvSpPr txBox="1"/>
      </xdr:nvSpPr>
      <xdr:spPr>
        <a:xfrm>
          <a:off x="3562427" y="5587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4,277</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85090</xdr:rowOff>
    </xdr:from>
    <xdr:to>
      <xdr:col>4</xdr:col>
      <xdr:colOff>206375</xdr:colOff>
      <xdr:row>34</xdr:row>
      <xdr:rowOff>15240</xdr:rowOff>
    </xdr:to>
    <xdr:sp macro="" textlink="">
      <xdr:nvSpPr>
        <xdr:cNvPr id="84" name="円/楕円 83"/>
        <xdr:cNvSpPr/>
      </xdr:nvSpPr>
      <xdr:spPr>
        <a:xfrm>
          <a:off x="2857500" y="574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31767</xdr:rowOff>
    </xdr:from>
    <xdr:ext cx="469744" cy="259045"/>
    <xdr:sp macro="" textlink="">
      <xdr:nvSpPr>
        <xdr:cNvPr id="85" name="テキスト ボックス 84"/>
        <xdr:cNvSpPr txBox="1"/>
      </xdr:nvSpPr>
      <xdr:spPr>
        <a:xfrm>
          <a:off x="2673427" y="5518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4,460</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139192</xdr:rowOff>
    </xdr:from>
    <xdr:to>
      <xdr:col>3</xdr:col>
      <xdr:colOff>3175</xdr:colOff>
      <xdr:row>34</xdr:row>
      <xdr:rowOff>69342</xdr:rowOff>
    </xdr:to>
    <xdr:sp macro="" textlink="">
      <xdr:nvSpPr>
        <xdr:cNvPr id="86" name="円/楕円 85"/>
        <xdr:cNvSpPr/>
      </xdr:nvSpPr>
      <xdr:spPr>
        <a:xfrm>
          <a:off x="1968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85869</xdr:rowOff>
    </xdr:from>
    <xdr:ext cx="469744" cy="259045"/>
    <xdr:sp macro="" textlink="">
      <xdr:nvSpPr>
        <xdr:cNvPr id="87" name="テキスト ボックス 86"/>
        <xdr:cNvSpPr txBox="1"/>
      </xdr:nvSpPr>
      <xdr:spPr>
        <a:xfrm>
          <a:off x="1784427" y="557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4,318</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90805</xdr:rowOff>
    </xdr:from>
    <xdr:to>
      <xdr:col>1</xdr:col>
      <xdr:colOff>485775</xdr:colOff>
      <xdr:row>33</xdr:row>
      <xdr:rowOff>20955</xdr:rowOff>
    </xdr:to>
    <xdr:sp macro="" textlink="">
      <xdr:nvSpPr>
        <xdr:cNvPr id="88" name="円/楕円 87"/>
        <xdr:cNvSpPr/>
      </xdr:nvSpPr>
      <xdr:spPr>
        <a:xfrm>
          <a:off x="1079500" y="557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37482</xdr:rowOff>
    </xdr:from>
    <xdr:ext cx="469744" cy="259045"/>
    <xdr:sp macro="" textlink="">
      <xdr:nvSpPr>
        <xdr:cNvPr id="89" name="テキスト ボックス 88"/>
        <xdr:cNvSpPr txBox="1"/>
      </xdr:nvSpPr>
      <xdr:spPr>
        <a:xfrm>
          <a:off x="895427" y="53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50,162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71218</xdr:rowOff>
    </xdr:from>
    <xdr:to>
      <xdr:col>6</xdr:col>
      <xdr:colOff>510540</xdr:colOff>
      <xdr:row>58</xdr:row>
      <xdr:rowOff>168242</xdr:rowOff>
    </xdr:to>
    <xdr:cxnSp macro="">
      <xdr:nvCxnSpPr>
        <xdr:cNvPr id="116" name="直線コネクタ 115"/>
        <xdr:cNvCxnSpPr/>
      </xdr:nvCxnSpPr>
      <xdr:spPr>
        <a:xfrm flipV="1">
          <a:off x="4633595" y="8643718"/>
          <a:ext cx="1270" cy="1468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619</xdr:rowOff>
    </xdr:from>
    <xdr:ext cx="534377" cy="259045"/>
    <xdr:sp macro="" textlink="">
      <xdr:nvSpPr>
        <xdr:cNvPr id="117" name="総務費最小値テキスト"/>
        <xdr:cNvSpPr txBox="1"/>
      </xdr:nvSpPr>
      <xdr:spPr>
        <a:xfrm>
          <a:off x="4686300" y="1011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26,252</a:t>
          </a:r>
          <a:endParaRPr kumimoji="1" lang="ja-JP" altLang="en-US" sz="1000" b="1">
            <a:latin typeface="ＭＳ Ｐゴシック"/>
          </a:endParaRPr>
        </a:p>
      </xdr:txBody>
    </xdr:sp>
    <xdr:clientData/>
  </xdr:oneCellAnchor>
  <xdr:twoCellAnchor>
    <xdr:from>
      <xdr:col>6</xdr:col>
      <xdr:colOff>422275</xdr:colOff>
      <xdr:row>58</xdr:row>
      <xdr:rowOff>168242</xdr:rowOff>
    </xdr:from>
    <xdr:to>
      <xdr:col>6</xdr:col>
      <xdr:colOff>600075</xdr:colOff>
      <xdr:row>58</xdr:row>
      <xdr:rowOff>168242</xdr:rowOff>
    </xdr:to>
    <xdr:cxnSp macro="">
      <xdr:nvCxnSpPr>
        <xdr:cNvPr id="118" name="直線コネクタ 117"/>
        <xdr:cNvCxnSpPr/>
      </xdr:nvCxnSpPr>
      <xdr:spPr>
        <a:xfrm>
          <a:off x="4546600" y="10112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17895</xdr:rowOff>
    </xdr:from>
    <xdr:ext cx="599010" cy="259045"/>
    <xdr:sp macro="" textlink="">
      <xdr:nvSpPr>
        <xdr:cNvPr id="119" name="総務費最大値テキスト"/>
        <xdr:cNvSpPr txBox="1"/>
      </xdr:nvSpPr>
      <xdr:spPr>
        <a:xfrm>
          <a:off x="4686300" y="8418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116,194</a:t>
          </a:r>
          <a:endParaRPr kumimoji="1" lang="ja-JP" altLang="en-US" sz="1000" b="1">
            <a:latin typeface="ＭＳ Ｐゴシック"/>
          </a:endParaRPr>
        </a:p>
      </xdr:txBody>
    </xdr:sp>
    <xdr:clientData/>
  </xdr:oneCellAnchor>
  <xdr:twoCellAnchor>
    <xdr:from>
      <xdr:col>6</xdr:col>
      <xdr:colOff>422275</xdr:colOff>
      <xdr:row>50</xdr:row>
      <xdr:rowOff>71218</xdr:rowOff>
    </xdr:from>
    <xdr:to>
      <xdr:col>6</xdr:col>
      <xdr:colOff>600075</xdr:colOff>
      <xdr:row>50</xdr:row>
      <xdr:rowOff>71218</xdr:rowOff>
    </xdr:to>
    <xdr:cxnSp macro="">
      <xdr:nvCxnSpPr>
        <xdr:cNvPr id="120" name="直線コネクタ 119"/>
        <xdr:cNvCxnSpPr/>
      </xdr:nvCxnSpPr>
      <xdr:spPr>
        <a:xfrm>
          <a:off x="4546600" y="8643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72247</xdr:rowOff>
    </xdr:from>
    <xdr:to>
      <xdr:col>6</xdr:col>
      <xdr:colOff>511175</xdr:colOff>
      <xdr:row>57</xdr:row>
      <xdr:rowOff>30544</xdr:rowOff>
    </xdr:to>
    <xdr:cxnSp macro="">
      <xdr:nvCxnSpPr>
        <xdr:cNvPr id="121" name="直線コネクタ 120"/>
        <xdr:cNvCxnSpPr/>
      </xdr:nvCxnSpPr>
      <xdr:spPr>
        <a:xfrm flipV="1">
          <a:off x="3797300" y="9501997"/>
          <a:ext cx="838200" cy="301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153787</xdr:rowOff>
    </xdr:from>
    <xdr:ext cx="534377" cy="259045"/>
    <xdr:sp macro="" textlink="">
      <xdr:nvSpPr>
        <xdr:cNvPr id="122" name="総務費平均値テキスト"/>
        <xdr:cNvSpPr txBox="1"/>
      </xdr:nvSpPr>
      <xdr:spPr>
        <a:xfrm>
          <a:off x="4686300" y="95835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54,205</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3910</xdr:rowOff>
    </xdr:from>
    <xdr:to>
      <xdr:col>6</xdr:col>
      <xdr:colOff>561975</xdr:colOff>
      <xdr:row>56</xdr:row>
      <xdr:rowOff>105510</xdr:rowOff>
    </xdr:to>
    <xdr:sp macro="" textlink="">
      <xdr:nvSpPr>
        <xdr:cNvPr id="123" name="フローチャート : 判断 122"/>
        <xdr:cNvSpPr/>
      </xdr:nvSpPr>
      <xdr:spPr>
        <a:xfrm>
          <a:off x="4584700" y="96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29237</xdr:rowOff>
    </xdr:from>
    <xdr:to>
      <xdr:col>5</xdr:col>
      <xdr:colOff>358775</xdr:colOff>
      <xdr:row>57</xdr:row>
      <xdr:rowOff>30544</xdr:rowOff>
    </xdr:to>
    <xdr:cxnSp macro="">
      <xdr:nvCxnSpPr>
        <xdr:cNvPr id="124" name="直線コネクタ 123"/>
        <xdr:cNvCxnSpPr/>
      </xdr:nvCxnSpPr>
      <xdr:spPr>
        <a:xfrm>
          <a:off x="2908300" y="9801887"/>
          <a:ext cx="8890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85503</xdr:rowOff>
    </xdr:from>
    <xdr:to>
      <xdr:col>5</xdr:col>
      <xdr:colOff>409575</xdr:colOff>
      <xdr:row>56</xdr:row>
      <xdr:rowOff>15653</xdr:rowOff>
    </xdr:to>
    <xdr:sp macro="" textlink="">
      <xdr:nvSpPr>
        <xdr:cNvPr id="125" name="フローチャート : 判断 124"/>
        <xdr:cNvSpPr/>
      </xdr:nvSpPr>
      <xdr:spPr>
        <a:xfrm>
          <a:off x="3746500" y="951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32180</xdr:rowOff>
    </xdr:from>
    <xdr:ext cx="534377" cy="259045"/>
    <xdr:sp macro="" textlink="">
      <xdr:nvSpPr>
        <xdr:cNvPr id="126" name="テキスト ボックス 125"/>
        <xdr:cNvSpPr txBox="1"/>
      </xdr:nvSpPr>
      <xdr:spPr>
        <a:xfrm>
          <a:off x="3530111" y="929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142182</xdr:rowOff>
    </xdr:from>
    <xdr:to>
      <xdr:col>4</xdr:col>
      <xdr:colOff>155575</xdr:colOff>
      <xdr:row>57</xdr:row>
      <xdr:rowOff>29237</xdr:rowOff>
    </xdr:to>
    <xdr:cxnSp macro="">
      <xdr:nvCxnSpPr>
        <xdr:cNvPr id="127" name="直線コネクタ 126"/>
        <xdr:cNvCxnSpPr/>
      </xdr:nvCxnSpPr>
      <xdr:spPr>
        <a:xfrm>
          <a:off x="2019300" y="9743382"/>
          <a:ext cx="889000" cy="5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20663</xdr:rowOff>
    </xdr:from>
    <xdr:to>
      <xdr:col>4</xdr:col>
      <xdr:colOff>206375</xdr:colOff>
      <xdr:row>55</xdr:row>
      <xdr:rowOff>122263</xdr:rowOff>
    </xdr:to>
    <xdr:sp macro="" textlink="">
      <xdr:nvSpPr>
        <xdr:cNvPr id="128" name="フローチャート : 判断 127"/>
        <xdr:cNvSpPr/>
      </xdr:nvSpPr>
      <xdr:spPr>
        <a:xfrm>
          <a:off x="2857500" y="9450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138790</xdr:rowOff>
    </xdr:from>
    <xdr:ext cx="534377" cy="259045"/>
    <xdr:sp macro="" textlink="">
      <xdr:nvSpPr>
        <xdr:cNvPr id="129" name="テキスト ボックス 128"/>
        <xdr:cNvSpPr txBox="1"/>
      </xdr:nvSpPr>
      <xdr:spPr>
        <a:xfrm>
          <a:off x="2641111" y="9225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154346</xdr:rowOff>
    </xdr:from>
    <xdr:to>
      <xdr:col>2</xdr:col>
      <xdr:colOff>638175</xdr:colOff>
      <xdr:row>56</xdr:row>
      <xdr:rowOff>142182</xdr:rowOff>
    </xdr:to>
    <xdr:cxnSp macro="">
      <xdr:nvCxnSpPr>
        <xdr:cNvPr id="130" name="直線コネクタ 129"/>
        <xdr:cNvCxnSpPr/>
      </xdr:nvCxnSpPr>
      <xdr:spPr>
        <a:xfrm>
          <a:off x="1130300" y="9584096"/>
          <a:ext cx="889000" cy="159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113246</xdr:rowOff>
    </xdr:from>
    <xdr:to>
      <xdr:col>3</xdr:col>
      <xdr:colOff>3175</xdr:colOff>
      <xdr:row>55</xdr:row>
      <xdr:rowOff>43396</xdr:rowOff>
    </xdr:to>
    <xdr:sp macro="" textlink="">
      <xdr:nvSpPr>
        <xdr:cNvPr id="131" name="フローチャート : 判断 130"/>
        <xdr:cNvSpPr/>
      </xdr:nvSpPr>
      <xdr:spPr>
        <a:xfrm>
          <a:off x="1968500" y="9371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59923</xdr:rowOff>
    </xdr:from>
    <xdr:ext cx="534377" cy="259045"/>
    <xdr:sp macro="" textlink="">
      <xdr:nvSpPr>
        <xdr:cNvPr id="132" name="テキスト ボックス 131"/>
        <xdr:cNvSpPr txBox="1"/>
      </xdr:nvSpPr>
      <xdr:spPr>
        <a:xfrm>
          <a:off x="1752111" y="914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157643</xdr:rowOff>
    </xdr:from>
    <xdr:to>
      <xdr:col>1</xdr:col>
      <xdr:colOff>485775</xdr:colOff>
      <xdr:row>56</xdr:row>
      <xdr:rowOff>87793</xdr:rowOff>
    </xdr:to>
    <xdr:sp macro="" textlink="">
      <xdr:nvSpPr>
        <xdr:cNvPr id="133" name="フローチャート : 判断 132"/>
        <xdr:cNvSpPr/>
      </xdr:nvSpPr>
      <xdr:spPr>
        <a:xfrm>
          <a:off x="1079500" y="958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78920</xdr:rowOff>
    </xdr:from>
    <xdr:ext cx="534377" cy="259045"/>
    <xdr:sp macro="" textlink="">
      <xdr:nvSpPr>
        <xdr:cNvPr id="134" name="テキスト ボックス 133"/>
        <xdr:cNvSpPr txBox="1"/>
      </xdr:nvSpPr>
      <xdr:spPr>
        <a:xfrm>
          <a:off x="863111" y="9680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21447</xdr:rowOff>
    </xdr:from>
    <xdr:to>
      <xdr:col>6</xdr:col>
      <xdr:colOff>561975</xdr:colOff>
      <xdr:row>55</xdr:row>
      <xdr:rowOff>123047</xdr:rowOff>
    </xdr:to>
    <xdr:sp macro="" textlink="">
      <xdr:nvSpPr>
        <xdr:cNvPr id="140" name="円/楕円 139"/>
        <xdr:cNvSpPr/>
      </xdr:nvSpPr>
      <xdr:spPr>
        <a:xfrm>
          <a:off x="4584700" y="9451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44324</xdr:rowOff>
    </xdr:from>
    <xdr:ext cx="534377" cy="259045"/>
    <xdr:sp macro="" textlink="">
      <xdr:nvSpPr>
        <xdr:cNvPr id="141" name="総務費該当値テキスト"/>
        <xdr:cNvSpPr txBox="1"/>
      </xdr:nvSpPr>
      <xdr:spPr>
        <a:xfrm>
          <a:off x="4686300" y="930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63,631</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151194</xdr:rowOff>
    </xdr:from>
    <xdr:to>
      <xdr:col>5</xdr:col>
      <xdr:colOff>409575</xdr:colOff>
      <xdr:row>57</xdr:row>
      <xdr:rowOff>81344</xdr:rowOff>
    </xdr:to>
    <xdr:sp macro="" textlink="">
      <xdr:nvSpPr>
        <xdr:cNvPr id="142" name="円/楕円 141"/>
        <xdr:cNvSpPr/>
      </xdr:nvSpPr>
      <xdr:spPr>
        <a:xfrm>
          <a:off x="3746500" y="975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72471</xdr:rowOff>
    </xdr:from>
    <xdr:ext cx="534377" cy="259045"/>
    <xdr:sp macro="" textlink="">
      <xdr:nvSpPr>
        <xdr:cNvPr id="143" name="テキスト ボックス 142"/>
        <xdr:cNvSpPr txBox="1"/>
      </xdr:nvSpPr>
      <xdr:spPr>
        <a:xfrm>
          <a:off x="3530111" y="9845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45,185</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149887</xdr:rowOff>
    </xdr:from>
    <xdr:to>
      <xdr:col>4</xdr:col>
      <xdr:colOff>206375</xdr:colOff>
      <xdr:row>57</xdr:row>
      <xdr:rowOff>80037</xdr:rowOff>
    </xdr:to>
    <xdr:sp macro="" textlink="">
      <xdr:nvSpPr>
        <xdr:cNvPr id="144" name="円/楕円 143"/>
        <xdr:cNvSpPr/>
      </xdr:nvSpPr>
      <xdr:spPr>
        <a:xfrm>
          <a:off x="2857500" y="9751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71164</xdr:rowOff>
    </xdr:from>
    <xdr:ext cx="534377" cy="259045"/>
    <xdr:sp macro="" textlink="">
      <xdr:nvSpPr>
        <xdr:cNvPr id="145" name="テキスト ボックス 144"/>
        <xdr:cNvSpPr txBox="1"/>
      </xdr:nvSpPr>
      <xdr:spPr>
        <a:xfrm>
          <a:off x="2641111" y="9843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45,265</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91382</xdr:rowOff>
    </xdr:from>
    <xdr:to>
      <xdr:col>3</xdr:col>
      <xdr:colOff>3175</xdr:colOff>
      <xdr:row>57</xdr:row>
      <xdr:rowOff>21532</xdr:rowOff>
    </xdr:to>
    <xdr:sp macro="" textlink="">
      <xdr:nvSpPr>
        <xdr:cNvPr id="146" name="円/楕円 145"/>
        <xdr:cNvSpPr/>
      </xdr:nvSpPr>
      <xdr:spPr>
        <a:xfrm>
          <a:off x="1968500" y="969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12659</xdr:rowOff>
    </xdr:from>
    <xdr:ext cx="534377" cy="259045"/>
    <xdr:sp macro="" textlink="">
      <xdr:nvSpPr>
        <xdr:cNvPr id="147" name="テキスト ボックス 146"/>
        <xdr:cNvSpPr txBox="1"/>
      </xdr:nvSpPr>
      <xdr:spPr>
        <a:xfrm>
          <a:off x="1752111" y="9785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48,848</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103546</xdr:rowOff>
    </xdr:from>
    <xdr:to>
      <xdr:col>1</xdr:col>
      <xdr:colOff>485775</xdr:colOff>
      <xdr:row>56</xdr:row>
      <xdr:rowOff>33696</xdr:rowOff>
    </xdr:to>
    <xdr:sp macro="" textlink="">
      <xdr:nvSpPr>
        <xdr:cNvPr id="148" name="円/楕円 147"/>
        <xdr:cNvSpPr/>
      </xdr:nvSpPr>
      <xdr:spPr>
        <a:xfrm>
          <a:off x="1079500" y="9533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50223</xdr:rowOff>
    </xdr:from>
    <xdr:ext cx="534377" cy="259045"/>
    <xdr:sp macro="" textlink="">
      <xdr:nvSpPr>
        <xdr:cNvPr id="149" name="テキスト ボックス 148"/>
        <xdr:cNvSpPr txBox="1"/>
      </xdr:nvSpPr>
      <xdr:spPr>
        <a:xfrm>
          <a:off x="863111" y="9308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58,603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151,077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34392</xdr:rowOff>
    </xdr:from>
    <xdr:to>
      <xdr:col>6</xdr:col>
      <xdr:colOff>510540</xdr:colOff>
      <xdr:row>79</xdr:row>
      <xdr:rowOff>113145</xdr:rowOff>
    </xdr:to>
    <xdr:cxnSp macro="">
      <xdr:nvCxnSpPr>
        <xdr:cNvPr id="174" name="直線コネクタ 173"/>
        <xdr:cNvCxnSpPr/>
      </xdr:nvCxnSpPr>
      <xdr:spPr>
        <a:xfrm flipV="1">
          <a:off x="4633595" y="12035892"/>
          <a:ext cx="1270" cy="1621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116972</xdr:rowOff>
    </xdr:from>
    <xdr:ext cx="534377" cy="259045"/>
    <xdr:sp macro="" textlink="">
      <xdr:nvSpPr>
        <xdr:cNvPr id="175" name="民生費最小値テキスト"/>
        <xdr:cNvSpPr txBox="1"/>
      </xdr:nvSpPr>
      <xdr:spPr>
        <a:xfrm>
          <a:off x="4686300" y="13661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96,394</a:t>
          </a:r>
          <a:endParaRPr kumimoji="1" lang="ja-JP" altLang="en-US" sz="1000" b="1">
            <a:latin typeface="ＭＳ Ｐゴシック"/>
          </a:endParaRPr>
        </a:p>
      </xdr:txBody>
    </xdr:sp>
    <xdr:clientData/>
  </xdr:oneCellAnchor>
  <xdr:twoCellAnchor>
    <xdr:from>
      <xdr:col>6</xdr:col>
      <xdr:colOff>422275</xdr:colOff>
      <xdr:row>79</xdr:row>
      <xdr:rowOff>113145</xdr:rowOff>
    </xdr:from>
    <xdr:to>
      <xdr:col>6</xdr:col>
      <xdr:colOff>600075</xdr:colOff>
      <xdr:row>79</xdr:row>
      <xdr:rowOff>113145</xdr:rowOff>
    </xdr:to>
    <xdr:cxnSp macro="">
      <xdr:nvCxnSpPr>
        <xdr:cNvPr id="176" name="直線コネクタ 175"/>
        <xdr:cNvCxnSpPr/>
      </xdr:nvCxnSpPr>
      <xdr:spPr>
        <a:xfrm>
          <a:off x="4546600" y="1365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152519</xdr:rowOff>
    </xdr:from>
    <xdr:ext cx="599010" cy="259045"/>
    <xdr:sp macro="" textlink="">
      <xdr:nvSpPr>
        <xdr:cNvPr id="177" name="民生費最大値テキスト"/>
        <xdr:cNvSpPr txBox="1"/>
      </xdr:nvSpPr>
      <xdr:spPr>
        <a:xfrm>
          <a:off x="4686300" y="11811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181,528</a:t>
          </a:r>
          <a:endParaRPr kumimoji="1" lang="ja-JP" altLang="en-US" sz="1000" b="1">
            <a:latin typeface="ＭＳ Ｐゴシック"/>
          </a:endParaRPr>
        </a:p>
      </xdr:txBody>
    </xdr:sp>
    <xdr:clientData/>
  </xdr:oneCellAnchor>
  <xdr:twoCellAnchor>
    <xdr:from>
      <xdr:col>6</xdr:col>
      <xdr:colOff>422275</xdr:colOff>
      <xdr:row>70</xdr:row>
      <xdr:rowOff>34392</xdr:rowOff>
    </xdr:from>
    <xdr:to>
      <xdr:col>6</xdr:col>
      <xdr:colOff>600075</xdr:colOff>
      <xdr:row>70</xdr:row>
      <xdr:rowOff>34392</xdr:rowOff>
    </xdr:to>
    <xdr:cxnSp macro="">
      <xdr:nvCxnSpPr>
        <xdr:cNvPr id="178" name="直線コネクタ 177"/>
        <xdr:cNvCxnSpPr/>
      </xdr:nvCxnSpPr>
      <xdr:spPr>
        <a:xfrm>
          <a:off x="4546600" y="12035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14942</xdr:rowOff>
    </xdr:from>
    <xdr:to>
      <xdr:col>6</xdr:col>
      <xdr:colOff>511175</xdr:colOff>
      <xdr:row>76</xdr:row>
      <xdr:rowOff>76969</xdr:rowOff>
    </xdr:to>
    <xdr:cxnSp macro="">
      <xdr:nvCxnSpPr>
        <xdr:cNvPr id="179" name="直線コネクタ 178"/>
        <xdr:cNvCxnSpPr/>
      </xdr:nvCxnSpPr>
      <xdr:spPr>
        <a:xfrm flipV="1">
          <a:off x="3797300" y="13045142"/>
          <a:ext cx="838200" cy="6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122788</xdr:rowOff>
    </xdr:from>
    <xdr:ext cx="599010" cy="259045"/>
    <xdr:sp macro="" textlink="">
      <xdr:nvSpPr>
        <xdr:cNvPr id="180" name="民生費平均値テキスト"/>
        <xdr:cNvSpPr txBox="1"/>
      </xdr:nvSpPr>
      <xdr:spPr>
        <a:xfrm>
          <a:off x="4686300" y="128100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130,422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99911</xdr:rowOff>
    </xdr:from>
    <xdr:to>
      <xdr:col>6</xdr:col>
      <xdr:colOff>561975</xdr:colOff>
      <xdr:row>76</xdr:row>
      <xdr:rowOff>30060</xdr:rowOff>
    </xdr:to>
    <xdr:sp macro="" textlink="">
      <xdr:nvSpPr>
        <xdr:cNvPr id="181" name="フローチャート : 判断 180"/>
        <xdr:cNvSpPr/>
      </xdr:nvSpPr>
      <xdr:spPr>
        <a:xfrm>
          <a:off x="4584700" y="1295866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76969</xdr:rowOff>
    </xdr:from>
    <xdr:to>
      <xdr:col>5</xdr:col>
      <xdr:colOff>358775</xdr:colOff>
      <xdr:row>77</xdr:row>
      <xdr:rowOff>90779</xdr:rowOff>
    </xdr:to>
    <xdr:cxnSp macro="">
      <xdr:nvCxnSpPr>
        <xdr:cNvPr id="182" name="直線コネクタ 181"/>
        <xdr:cNvCxnSpPr/>
      </xdr:nvCxnSpPr>
      <xdr:spPr>
        <a:xfrm flipV="1">
          <a:off x="2908300" y="13107169"/>
          <a:ext cx="889000" cy="18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8471</xdr:rowOff>
    </xdr:from>
    <xdr:to>
      <xdr:col>5</xdr:col>
      <xdr:colOff>409575</xdr:colOff>
      <xdr:row>74</xdr:row>
      <xdr:rowOff>110071</xdr:rowOff>
    </xdr:to>
    <xdr:sp macro="" textlink="">
      <xdr:nvSpPr>
        <xdr:cNvPr id="183" name="フローチャート : 判断 182"/>
        <xdr:cNvSpPr/>
      </xdr:nvSpPr>
      <xdr:spPr>
        <a:xfrm>
          <a:off x="3746500" y="1269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126598</xdr:rowOff>
    </xdr:from>
    <xdr:ext cx="599010" cy="259045"/>
    <xdr:sp macro="" textlink="">
      <xdr:nvSpPr>
        <xdr:cNvPr id="184" name="テキスト ボックス 183"/>
        <xdr:cNvSpPr txBox="1"/>
      </xdr:nvSpPr>
      <xdr:spPr>
        <a:xfrm>
          <a:off x="3497794" y="1247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90779</xdr:rowOff>
    </xdr:from>
    <xdr:to>
      <xdr:col>4</xdr:col>
      <xdr:colOff>155575</xdr:colOff>
      <xdr:row>77</xdr:row>
      <xdr:rowOff>148101</xdr:rowOff>
    </xdr:to>
    <xdr:cxnSp macro="">
      <xdr:nvCxnSpPr>
        <xdr:cNvPr id="185" name="直線コネクタ 184"/>
        <xdr:cNvCxnSpPr/>
      </xdr:nvCxnSpPr>
      <xdr:spPr>
        <a:xfrm flipV="1">
          <a:off x="2019300" y="13292429"/>
          <a:ext cx="889000" cy="57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74</xdr:row>
      <xdr:rowOff>134144</xdr:rowOff>
    </xdr:from>
    <xdr:to>
      <xdr:col>4</xdr:col>
      <xdr:colOff>206375</xdr:colOff>
      <xdr:row>75</xdr:row>
      <xdr:rowOff>64294</xdr:rowOff>
    </xdr:to>
    <xdr:sp macro="" textlink="">
      <xdr:nvSpPr>
        <xdr:cNvPr id="186" name="フローチャート : 判断 185"/>
        <xdr:cNvSpPr/>
      </xdr:nvSpPr>
      <xdr:spPr>
        <a:xfrm>
          <a:off x="2857500" y="12821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80821</xdr:rowOff>
    </xdr:from>
    <xdr:ext cx="599010" cy="259045"/>
    <xdr:sp macro="" textlink="">
      <xdr:nvSpPr>
        <xdr:cNvPr id="187" name="テキスト ボックス 186"/>
        <xdr:cNvSpPr txBox="1"/>
      </xdr:nvSpPr>
      <xdr:spPr>
        <a:xfrm>
          <a:off x="2608794" y="12596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148101</xdr:rowOff>
    </xdr:from>
    <xdr:to>
      <xdr:col>2</xdr:col>
      <xdr:colOff>638175</xdr:colOff>
      <xdr:row>78</xdr:row>
      <xdr:rowOff>48489</xdr:rowOff>
    </xdr:to>
    <xdr:cxnSp macro="">
      <xdr:nvCxnSpPr>
        <xdr:cNvPr id="188" name="直線コネクタ 187"/>
        <xdr:cNvCxnSpPr/>
      </xdr:nvCxnSpPr>
      <xdr:spPr>
        <a:xfrm flipV="1">
          <a:off x="1130300" y="13349751"/>
          <a:ext cx="889000" cy="71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68555</xdr:rowOff>
    </xdr:from>
    <xdr:to>
      <xdr:col>3</xdr:col>
      <xdr:colOff>3175</xdr:colOff>
      <xdr:row>75</xdr:row>
      <xdr:rowOff>170154</xdr:rowOff>
    </xdr:to>
    <xdr:sp macro="" textlink="">
      <xdr:nvSpPr>
        <xdr:cNvPr id="189" name="フローチャート : 判断 188"/>
        <xdr:cNvSpPr/>
      </xdr:nvSpPr>
      <xdr:spPr>
        <a:xfrm>
          <a:off x="1968500" y="129273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15232</xdr:rowOff>
    </xdr:from>
    <xdr:ext cx="599010" cy="259045"/>
    <xdr:sp macro="" textlink="">
      <xdr:nvSpPr>
        <xdr:cNvPr id="190" name="テキスト ボックス 189"/>
        <xdr:cNvSpPr txBox="1"/>
      </xdr:nvSpPr>
      <xdr:spPr>
        <a:xfrm>
          <a:off x="1719794" y="12702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92157</xdr:rowOff>
    </xdr:from>
    <xdr:to>
      <xdr:col>1</xdr:col>
      <xdr:colOff>485775</xdr:colOff>
      <xdr:row>76</xdr:row>
      <xdr:rowOff>22307</xdr:rowOff>
    </xdr:to>
    <xdr:sp macro="" textlink="">
      <xdr:nvSpPr>
        <xdr:cNvPr id="191" name="フローチャート : 判断 190"/>
        <xdr:cNvSpPr/>
      </xdr:nvSpPr>
      <xdr:spPr>
        <a:xfrm>
          <a:off x="1079500" y="1295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38834</xdr:rowOff>
    </xdr:from>
    <xdr:ext cx="599010" cy="259045"/>
    <xdr:sp macro="" textlink="">
      <xdr:nvSpPr>
        <xdr:cNvPr id="192" name="テキスト ボックス 191"/>
        <xdr:cNvSpPr txBox="1"/>
      </xdr:nvSpPr>
      <xdr:spPr>
        <a:xfrm>
          <a:off x="830794" y="12726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130,829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135592</xdr:rowOff>
    </xdr:from>
    <xdr:to>
      <xdr:col>6</xdr:col>
      <xdr:colOff>561975</xdr:colOff>
      <xdr:row>76</xdr:row>
      <xdr:rowOff>65742</xdr:rowOff>
    </xdr:to>
    <xdr:sp macro="" textlink="">
      <xdr:nvSpPr>
        <xdr:cNvPr id="198" name="円/楕円 197"/>
        <xdr:cNvSpPr/>
      </xdr:nvSpPr>
      <xdr:spPr>
        <a:xfrm>
          <a:off x="4584700" y="12994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114019</xdr:rowOff>
    </xdr:from>
    <xdr:ext cx="599010" cy="259045"/>
    <xdr:sp macro="" textlink="">
      <xdr:nvSpPr>
        <xdr:cNvPr id="199" name="民生費該当値テキスト"/>
        <xdr:cNvSpPr txBox="1"/>
      </xdr:nvSpPr>
      <xdr:spPr>
        <a:xfrm>
          <a:off x="4686300" y="12972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128,549</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26169</xdr:rowOff>
    </xdr:from>
    <xdr:to>
      <xdr:col>5</xdr:col>
      <xdr:colOff>409575</xdr:colOff>
      <xdr:row>76</xdr:row>
      <xdr:rowOff>127769</xdr:rowOff>
    </xdr:to>
    <xdr:sp macro="" textlink="">
      <xdr:nvSpPr>
        <xdr:cNvPr id="200" name="円/楕円 199"/>
        <xdr:cNvSpPr/>
      </xdr:nvSpPr>
      <xdr:spPr>
        <a:xfrm>
          <a:off x="3746500" y="13056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118896</xdr:rowOff>
    </xdr:from>
    <xdr:ext cx="599010" cy="259045"/>
    <xdr:sp macro="" textlink="">
      <xdr:nvSpPr>
        <xdr:cNvPr id="201" name="テキスト ボックス 200"/>
        <xdr:cNvSpPr txBox="1"/>
      </xdr:nvSpPr>
      <xdr:spPr>
        <a:xfrm>
          <a:off x="3497794" y="13149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125,293</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39979</xdr:rowOff>
    </xdr:from>
    <xdr:to>
      <xdr:col>4</xdr:col>
      <xdr:colOff>206375</xdr:colOff>
      <xdr:row>77</xdr:row>
      <xdr:rowOff>141579</xdr:rowOff>
    </xdr:to>
    <xdr:sp macro="" textlink="">
      <xdr:nvSpPr>
        <xdr:cNvPr id="202" name="円/楕円 201"/>
        <xdr:cNvSpPr/>
      </xdr:nvSpPr>
      <xdr:spPr>
        <a:xfrm>
          <a:off x="2857500" y="1324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132706</xdr:rowOff>
    </xdr:from>
    <xdr:ext cx="599010" cy="259045"/>
    <xdr:sp macro="" textlink="">
      <xdr:nvSpPr>
        <xdr:cNvPr id="203" name="テキスト ボックス 202"/>
        <xdr:cNvSpPr txBox="1"/>
      </xdr:nvSpPr>
      <xdr:spPr>
        <a:xfrm>
          <a:off x="2608794" y="13334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115,568</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97301</xdr:rowOff>
    </xdr:from>
    <xdr:to>
      <xdr:col>3</xdr:col>
      <xdr:colOff>3175</xdr:colOff>
      <xdr:row>78</xdr:row>
      <xdr:rowOff>27451</xdr:rowOff>
    </xdr:to>
    <xdr:sp macro="" textlink="">
      <xdr:nvSpPr>
        <xdr:cNvPr id="204" name="円/楕円 203"/>
        <xdr:cNvSpPr/>
      </xdr:nvSpPr>
      <xdr:spPr>
        <a:xfrm>
          <a:off x="1968500" y="13298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18578</xdr:rowOff>
    </xdr:from>
    <xdr:ext cx="599010" cy="259045"/>
    <xdr:sp macro="" textlink="">
      <xdr:nvSpPr>
        <xdr:cNvPr id="205" name="テキスト ボックス 204"/>
        <xdr:cNvSpPr txBox="1"/>
      </xdr:nvSpPr>
      <xdr:spPr>
        <a:xfrm>
          <a:off x="1719794" y="13391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112,559</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169139</xdr:rowOff>
    </xdr:from>
    <xdr:to>
      <xdr:col>1</xdr:col>
      <xdr:colOff>485775</xdr:colOff>
      <xdr:row>78</xdr:row>
      <xdr:rowOff>99289</xdr:rowOff>
    </xdr:to>
    <xdr:sp macro="" textlink="">
      <xdr:nvSpPr>
        <xdr:cNvPr id="206" name="円/楕円 205"/>
        <xdr:cNvSpPr/>
      </xdr:nvSpPr>
      <xdr:spPr>
        <a:xfrm>
          <a:off x="1079500" y="1337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90416</xdr:rowOff>
    </xdr:from>
    <xdr:ext cx="599010" cy="259045"/>
    <xdr:sp macro="" textlink="">
      <xdr:nvSpPr>
        <xdr:cNvPr id="207" name="テキスト ボックス 206"/>
        <xdr:cNvSpPr txBox="1"/>
      </xdr:nvSpPr>
      <xdr:spPr>
        <a:xfrm>
          <a:off x="830794" y="13463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108,788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43,163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6" name="テキスト ボックス 225"/>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32810</xdr:rowOff>
    </xdr:from>
    <xdr:to>
      <xdr:col>6</xdr:col>
      <xdr:colOff>510540</xdr:colOff>
      <xdr:row>99</xdr:row>
      <xdr:rowOff>19228</xdr:rowOff>
    </xdr:to>
    <xdr:cxnSp macro="">
      <xdr:nvCxnSpPr>
        <xdr:cNvPr id="232" name="直線コネクタ 231"/>
        <xdr:cNvCxnSpPr/>
      </xdr:nvCxnSpPr>
      <xdr:spPr>
        <a:xfrm flipV="1">
          <a:off x="4633595" y="15634760"/>
          <a:ext cx="1270" cy="1358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23055</xdr:rowOff>
    </xdr:from>
    <xdr:ext cx="534377" cy="259045"/>
    <xdr:sp macro="" textlink="">
      <xdr:nvSpPr>
        <xdr:cNvPr id="233" name="衛生費最小値テキスト"/>
        <xdr:cNvSpPr txBox="1"/>
      </xdr:nvSpPr>
      <xdr:spPr>
        <a:xfrm>
          <a:off x="4686300" y="16996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21,324</a:t>
          </a:r>
          <a:endParaRPr kumimoji="1" lang="ja-JP" altLang="en-US" sz="1000" b="1">
            <a:latin typeface="ＭＳ Ｐゴシック"/>
          </a:endParaRPr>
        </a:p>
      </xdr:txBody>
    </xdr:sp>
    <xdr:clientData/>
  </xdr:oneCellAnchor>
  <xdr:twoCellAnchor>
    <xdr:from>
      <xdr:col>6</xdr:col>
      <xdr:colOff>422275</xdr:colOff>
      <xdr:row>99</xdr:row>
      <xdr:rowOff>19228</xdr:rowOff>
    </xdr:from>
    <xdr:to>
      <xdr:col>6</xdr:col>
      <xdr:colOff>600075</xdr:colOff>
      <xdr:row>99</xdr:row>
      <xdr:rowOff>19228</xdr:rowOff>
    </xdr:to>
    <xdr:cxnSp macro="">
      <xdr:nvCxnSpPr>
        <xdr:cNvPr id="234" name="直線コネクタ 233"/>
        <xdr:cNvCxnSpPr/>
      </xdr:nvCxnSpPr>
      <xdr:spPr>
        <a:xfrm>
          <a:off x="4546600" y="16992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150937</xdr:rowOff>
    </xdr:from>
    <xdr:ext cx="534377" cy="259045"/>
    <xdr:sp macro="" textlink="">
      <xdr:nvSpPr>
        <xdr:cNvPr id="235" name="衛生費最大値テキスト"/>
        <xdr:cNvSpPr txBox="1"/>
      </xdr:nvSpPr>
      <xdr:spPr>
        <a:xfrm>
          <a:off x="4686300" y="1540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92,611</a:t>
          </a:r>
          <a:endParaRPr kumimoji="1" lang="ja-JP" altLang="en-US" sz="1000" b="1">
            <a:latin typeface="ＭＳ Ｐゴシック"/>
          </a:endParaRPr>
        </a:p>
      </xdr:txBody>
    </xdr:sp>
    <xdr:clientData/>
  </xdr:oneCellAnchor>
  <xdr:twoCellAnchor>
    <xdr:from>
      <xdr:col>6</xdr:col>
      <xdr:colOff>422275</xdr:colOff>
      <xdr:row>91</xdr:row>
      <xdr:rowOff>32810</xdr:rowOff>
    </xdr:from>
    <xdr:to>
      <xdr:col>6</xdr:col>
      <xdr:colOff>600075</xdr:colOff>
      <xdr:row>91</xdr:row>
      <xdr:rowOff>32810</xdr:rowOff>
    </xdr:to>
    <xdr:cxnSp macro="">
      <xdr:nvCxnSpPr>
        <xdr:cNvPr id="236" name="直線コネクタ 235"/>
        <xdr:cNvCxnSpPr/>
      </xdr:nvCxnSpPr>
      <xdr:spPr>
        <a:xfrm>
          <a:off x="4546600" y="1563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160217</xdr:rowOff>
    </xdr:from>
    <xdr:to>
      <xdr:col>6</xdr:col>
      <xdr:colOff>511175</xdr:colOff>
      <xdr:row>98</xdr:row>
      <xdr:rowOff>28142</xdr:rowOff>
    </xdr:to>
    <xdr:cxnSp macro="">
      <xdr:nvCxnSpPr>
        <xdr:cNvPr id="237" name="直線コネクタ 236"/>
        <xdr:cNvCxnSpPr/>
      </xdr:nvCxnSpPr>
      <xdr:spPr>
        <a:xfrm flipV="1">
          <a:off x="3797300" y="16790867"/>
          <a:ext cx="838200" cy="39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24032</xdr:rowOff>
    </xdr:from>
    <xdr:ext cx="534377" cy="259045"/>
    <xdr:sp macro="" textlink="">
      <xdr:nvSpPr>
        <xdr:cNvPr id="238" name="衛生費平均値テキスト"/>
        <xdr:cNvSpPr txBox="1"/>
      </xdr:nvSpPr>
      <xdr:spPr>
        <a:xfrm>
          <a:off x="4686300" y="16483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37,606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1155</xdr:rowOff>
    </xdr:from>
    <xdr:to>
      <xdr:col>6</xdr:col>
      <xdr:colOff>561975</xdr:colOff>
      <xdr:row>97</xdr:row>
      <xdr:rowOff>102755</xdr:rowOff>
    </xdr:to>
    <xdr:sp macro="" textlink="">
      <xdr:nvSpPr>
        <xdr:cNvPr id="239" name="フローチャート : 判断 238"/>
        <xdr:cNvSpPr/>
      </xdr:nvSpPr>
      <xdr:spPr>
        <a:xfrm>
          <a:off x="4584700" y="1663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28142</xdr:rowOff>
    </xdr:from>
    <xdr:to>
      <xdr:col>5</xdr:col>
      <xdr:colOff>358775</xdr:colOff>
      <xdr:row>98</xdr:row>
      <xdr:rowOff>74530</xdr:rowOff>
    </xdr:to>
    <xdr:cxnSp macro="">
      <xdr:nvCxnSpPr>
        <xdr:cNvPr id="240" name="直線コネクタ 239"/>
        <xdr:cNvCxnSpPr/>
      </xdr:nvCxnSpPr>
      <xdr:spPr>
        <a:xfrm flipV="1">
          <a:off x="2908300" y="16830242"/>
          <a:ext cx="889000" cy="46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17405</xdr:rowOff>
    </xdr:from>
    <xdr:to>
      <xdr:col>5</xdr:col>
      <xdr:colOff>409575</xdr:colOff>
      <xdr:row>97</xdr:row>
      <xdr:rowOff>119005</xdr:rowOff>
    </xdr:to>
    <xdr:sp macro="" textlink="">
      <xdr:nvSpPr>
        <xdr:cNvPr id="241" name="フローチャート : 判断 240"/>
        <xdr:cNvSpPr/>
      </xdr:nvSpPr>
      <xdr:spPr>
        <a:xfrm>
          <a:off x="3746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135532</xdr:rowOff>
    </xdr:from>
    <xdr:ext cx="534377" cy="259045"/>
    <xdr:sp macro="" textlink="">
      <xdr:nvSpPr>
        <xdr:cNvPr id="242" name="テキスト ボックス 241"/>
        <xdr:cNvSpPr txBox="1"/>
      </xdr:nvSpPr>
      <xdr:spPr>
        <a:xfrm>
          <a:off x="3530111" y="1642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74530</xdr:rowOff>
    </xdr:from>
    <xdr:to>
      <xdr:col>4</xdr:col>
      <xdr:colOff>155575</xdr:colOff>
      <xdr:row>98</xdr:row>
      <xdr:rowOff>83141</xdr:rowOff>
    </xdr:to>
    <xdr:cxnSp macro="">
      <xdr:nvCxnSpPr>
        <xdr:cNvPr id="243" name="直線コネクタ 242"/>
        <xdr:cNvCxnSpPr/>
      </xdr:nvCxnSpPr>
      <xdr:spPr>
        <a:xfrm flipV="1">
          <a:off x="2019300" y="16876630"/>
          <a:ext cx="889000" cy="8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170644</xdr:rowOff>
    </xdr:from>
    <xdr:to>
      <xdr:col>4</xdr:col>
      <xdr:colOff>206375</xdr:colOff>
      <xdr:row>97</xdr:row>
      <xdr:rowOff>100794</xdr:rowOff>
    </xdr:to>
    <xdr:sp macro="" textlink="">
      <xdr:nvSpPr>
        <xdr:cNvPr id="244" name="フローチャート : 判断 243"/>
        <xdr:cNvSpPr/>
      </xdr:nvSpPr>
      <xdr:spPr>
        <a:xfrm>
          <a:off x="2857500" y="166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117321</xdr:rowOff>
    </xdr:from>
    <xdr:ext cx="534377" cy="259045"/>
    <xdr:sp macro="" textlink="">
      <xdr:nvSpPr>
        <xdr:cNvPr id="245" name="テキスト ボックス 244"/>
        <xdr:cNvSpPr txBox="1"/>
      </xdr:nvSpPr>
      <xdr:spPr>
        <a:xfrm>
          <a:off x="2641111" y="164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25876</xdr:rowOff>
    </xdr:from>
    <xdr:to>
      <xdr:col>2</xdr:col>
      <xdr:colOff>638175</xdr:colOff>
      <xdr:row>98</xdr:row>
      <xdr:rowOff>83141</xdr:rowOff>
    </xdr:to>
    <xdr:cxnSp macro="">
      <xdr:nvCxnSpPr>
        <xdr:cNvPr id="246" name="直線コネクタ 245"/>
        <xdr:cNvCxnSpPr/>
      </xdr:nvCxnSpPr>
      <xdr:spPr>
        <a:xfrm>
          <a:off x="1130300" y="16827976"/>
          <a:ext cx="889000" cy="57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35294</xdr:rowOff>
    </xdr:from>
    <xdr:to>
      <xdr:col>3</xdr:col>
      <xdr:colOff>3175</xdr:colOff>
      <xdr:row>97</xdr:row>
      <xdr:rowOff>136894</xdr:rowOff>
    </xdr:to>
    <xdr:sp macro="" textlink="">
      <xdr:nvSpPr>
        <xdr:cNvPr id="247" name="フローチャート : 判断 246"/>
        <xdr:cNvSpPr/>
      </xdr:nvSpPr>
      <xdr:spPr>
        <a:xfrm>
          <a:off x="1968500" y="16665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153421</xdr:rowOff>
    </xdr:from>
    <xdr:ext cx="534377" cy="259045"/>
    <xdr:sp macro="" textlink="">
      <xdr:nvSpPr>
        <xdr:cNvPr id="248" name="テキスト ボックス 247"/>
        <xdr:cNvSpPr txBox="1"/>
      </xdr:nvSpPr>
      <xdr:spPr>
        <a:xfrm>
          <a:off x="1752111" y="1644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19883</xdr:rowOff>
    </xdr:from>
    <xdr:to>
      <xdr:col>1</xdr:col>
      <xdr:colOff>485775</xdr:colOff>
      <xdr:row>97</xdr:row>
      <xdr:rowOff>121483</xdr:rowOff>
    </xdr:to>
    <xdr:sp macro="" textlink="">
      <xdr:nvSpPr>
        <xdr:cNvPr id="249" name="フローチャート : 判断 248"/>
        <xdr:cNvSpPr/>
      </xdr:nvSpPr>
      <xdr:spPr>
        <a:xfrm>
          <a:off x="1079500" y="1665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138010</xdr:rowOff>
    </xdr:from>
    <xdr:ext cx="534377" cy="259045"/>
    <xdr:sp macro="" textlink="">
      <xdr:nvSpPr>
        <xdr:cNvPr id="250" name="テキスト ボックス 249"/>
        <xdr:cNvSpPr txBox="1"/>
      </xdr:nvSpPr>
      <xdr:spPr>
        <a:xfrm>
          <a:off x="863111" y="16425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109417</xdr:rowOff>
    </xdr:from>
    <xdr:to>
      <xdr:col>6</xdr:col>
      <xdr:colOff>561975</xdr:colOff>
      <xdr:row>98</xdr:row>
      <xdr:rowOff>39567</xdr:rowOff>
    </xdr:to>
    <xdr:sp macro="" textlink="">
      <xdr:nvSpPr>
        <xdr:cNvPr id="256" name="円/楕円 255"/>
        <xdr:cNvSpPr/>
      </xdr:nvSpPr>
      <xdr:spPr>
        <a:xfrm>
          <a:off x="4584700" y="16740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87844</xdr:rowOff>
    </xdr:from>
    <xdr:ext cx="534377" cy="259045"/>
    <xdr:sp macro="" textlink="">
      <xdr:nvSpPr>
        <xdr:cNvPr id="257" name="衛生費該当値テキスト"/>
        <xdr:cNvSpPr txBox="1"/>
      </xdr:nvSpPr>
      <xdr:spPr>
        <a:xfrm>
          <a:off x="4686300" y="16718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31,923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148792</xdr:rowOff>
    </xdr:from>
    <xdr:to>
      <xdr:col>5</xdr:col>
      <xdr:colOff>409575</xdr:colOff>
      <xdr:row>98</xdr:row>
      <xdr:rowOff>78942</xdr:rowOff>
    </xdr:to>
    <xdr:sp macro="" textlink="">
      <xdr:nvSpPr>
        <xdr:cNvPr id="258" name="円/楕円 257"/>
        <xdr:cNvSpPr/>
      </xdr:nvSpPr>
      <xdr:spPr>
        <a:xfrm>
          <a:off x="3746500" y="16779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70069</xdr:rowOff>
    </xdr:from>
    <xdr:ext cx="534377" cy="259045"/>
    <xdr:sp macro="" textlink="">
      <xdr:nvSpPr>
        <xdr:cNvPr id="259" name="テキスト ボックス 258"/>
        <xdr:cNvSpPr txBox="1"/>
      </xdr:nvSpPr>
      <xdr:spPr>
        <a:xfrm>
          <a:off x="3530111" y="16872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29,856</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23730</xdr:rowOff>
    </xdr:from>
    <xdr:to>
      <xdr:col>4</xdr:col>
      <xdr:colOff>206375</xdr:colOff>
      <xdr:row>98</xdr:row>
      <xdr:rowOff>125330</xdr:rowOff>
    </xdr:to>
    <xdr:sp macro="" textlink="">
      <xdr:nvSpPr>
        <xdr:cNvPr id="260" name="円/楕円 259"/>
        <xdr:cNvSpPr/>
      </xdr:nvSpPr>
      <xdr:spPr>
        <a:xfrm>
          <a:off x="2857500" y="1682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116457</xdr:rowOff>
    </xdr:from>
    <xdr:ext cx="534377" cy="259045"/>
    <xdr:sp macro="" textlink="">
      <xdr:nvSpPr>
        <xdr:cNvPr id="261" name="テキスト ボックス 260"/>
        <xdr:cNvSpPr txBox="1"/>
      </xdr:nvSpPr>
      <xdr:spPr>
        <a:xfrm>
          <a:off x="2641111" y="1691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27,421</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32341</xdr:rowOff>
    </xdr:from>
    <xdr:to>
      <xdr:col>3</xdr:col>
      <xdr:colOff>3175</xdr:colOff>
      <xdr:row>98</xdr:row>
      <xdr:rowOff>133941</xdr:rowOff>
    </xdr:to>
    <xdr:sp macro="" textlink="">
      <xdr:nvSpPr>
        <xdr:cNvPr id="262" name="円/楕円 261"/>
        <xdr:cNvSpPr/>
      </xdr:nvSpPr>
      <xdr:spPr>
        <a:xfrm>
          <a:off x="1968500" y="16834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125068</xdr:rowOff>
    </xdr:from>
    <xdr:ext cx="534377" cy="259045"/>
    <xdr:sp macro="" textlink="">
      <xdr:nvSpPr>
        <xdr:cNvPr id="263" name="テキスト ボックス 262"/>
        <xdr:cNvSpPr txBox="1"/>
      </xdr:nvSpPr>
      <xdr:spPr>
        <a:xfrm>
          <a:off x="1752111" y="16927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26,969</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146526</xdr:rowOff>
    </xdr:from>
    <xdr:to>
      <xdr:col>1</xdr:col>
      <xdr:colOff>485775</xdr:colOff>
      <xdr:row>98</xdr:row>
      <xdr:rowOff>76676</xdr:rowOff>
    </xdr:to>
    <xdr:sp macro="" textlink="">
      <xdr:nvSpPr>
        <xdr:cNvPr id="264" name="円/楕円 263"/>
        <xdr:cNvSpPr/>
      </xdr:nvSpPr>
      <xdr:spPr>
        <a:xfrm>
          <a:off x="1079500" y="16777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67803</xdr:rowOff>
    </xdr:from>
    <xdr:ext cx="534377" cy="259045"/>
    <xdr:sp macro="" textlink="">
      <xdr:nvSpPr>
        <xdr:cNvPr id="265" name="テキスト ボックス 264"/>
        <xdr:cNvSpPr txBox="1"/>
      </xdr:nvSpPr>
      <xdr:spPr>
        <a:xfrm>
          <a:off x="863111" y="1686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29,975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6" name="直線コネクタ 27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7" name="テキスト ボックス 27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8" name="直線コネクタ 27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9" name="テキスト ボックス 278"/>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0" name="直線コネクタ 27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1" name="テキスト ボックス 280"/>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2" name="直線コネクタ 28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3" name="テキスト ボックス 282"/>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34727</xdr:rowOff>
    </xdr:from>
    <xdr:to>
      <xdr:col>15</xdr:col>
      <xdr:colOff>180340</xdr:colOff>
      <xdr:row>38</xdr:row>
      <xdr:rowOff>139700</xdr:rowOff>
    </xdr:to>
    <xdr:cxnSp macro="">
      <xdr:nvCxnSpPr>
        <xdr:cNvPr id="287" name="直線コネクタ 286"/>
        <xdr:cNvCxnSpPr/>
      </xdr:nvCxnSpPr>
      <xdr:spPr>
        <a:xfrm flipV="1">
          <a:off x="10475595" y="5178227"/>
          <a:ext cx="1270" cy="1476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8"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9" name="直線コネクタ 288"/>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152854</xdr:rowOff>
    </xdr:from>
    <xdr:ext cx="534377" cy="259045"/>
    <xdr:sp macro="" textlink="">
      <xdr:nvSpPr>
        <xdr:cNvPr id="290" name="労働費最大値テキスト"/>
        <xdr:cNvSpPr txBox="1"/>
      </xdr:nvSpPr>
      <xdr:spPr>
        <a:xfrm>
          <a:off x="10528300" y="4953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32,296</a:t>
          </a:r>
          <a:endParaRPr kumimoji="1" lang="ja-JP" altLang="en-US" sz="1000" b="1">
            <a:latin typeface="ＭＳ Ｐゴシック"/>
          </a:endParaRPr>
        </a:p>
      </xdr:txBody>
    </xdr:sp>
    <xdr:clientData/>
  </xdr:oneCellAnchor>
  <xdr:twoCellAnchor>
    <xdr:from>
      <xdr:col>15</xdr:col>
      <xdr:colOff>92075</xdr:colOff>
      <xdr:row>30</xdr:row>
      <xdr:rowOff>34727</xdr:rowOff>
    </xdr:from>
    <xdr:to>
      <xdr:col>15</xdr:col>
      <xdr:colOff>269875</xdr:colOff>
      <xdr:row>30</xdr:row>
      <xdr:rowOff>34727</xdr:rowOff>
    </xdr:to>
    <xdr:cxnSp macro="">
      <xdr:nvCxnSpPr>
        <xdr:cNvPr id="291" name="直線コネクタ 290"/>
        <xdr:cNvCxnSpPr/>
      </xdr:nvCxnSpPr>
      <xdr:spPr>
        <a:xfrm>
          <a:off x="10388600" y="517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64674</xdr:rowOff>
    </xdr:from>
    <xdr:to>
      <xdr:col>15</xdr:col>
      <xdr:colOff>180975</xdr:colOff>
      <xdr:row>38</xdr:row>
      <xdr:rowOff>69108</xdr:rowOff>
    </xdr:to>
    <xdr:cxnSp macro="">
      <xdr:nvCxnSpPr>
        <xdr:cNvPr id="292" name="直線コネクタ 291"/>
        <xdr:cNvCxnSpPr/>
      </xdr:nvCxnSpPr>
      <xdr:spPr>
        <a:xfrm>
          <a:off x="9639300" y="6579774"/>
          <a:ext cx="838200" cy="4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38351</xdr:rowOff>
    </xdr:from>
    <xdr:ext cx="469744" cy="259045"/>
    <xdr:sp macro="" textlink="">
      <xdr:nvSpPr>
        <xdr:cNvPr id="293" name="労働費平均値テキスト"/>
        <xdr:cNvSpPr txBox="1"/>
      </xdr:nvSpPr>
      <xdr:spPr>
        <a:xfrm>
          <a:off x="10528300" y="63820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15473</xdr:rowOff>
    </xdr:from>
    <xdr:to>
      <xdr:col>15</xdr:col>
      <xdr:colOff>231775</xdr:colOff>
      <xdr:row>38</xdr:row>
      <xdr:rowOff>117073</xdr:rowOff>
    </xdr:to>
    <xdr:sp macro="" textlink="">
      <xdr:nvSpPr>
        <xdr:cNvPr id="294" name="フローチャート : 判断 293"/>
        <xdr:cNvSpPr/>
      </xdr:nvSpPr>
      <xdr:spPr>
        <a:xfrm>
          <a:off x="10426700" y="6530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23388</xdr:rowOff>
    </xdr:from>
    <xdr:to>
      <xdr:col>14</xdr:col>
      <xdr:colOff>28575</xdr:colOff>
      <xdr:row>38</xdr:row>
      <xdr:rowOff>64674</xdr:rowOff>
    </xdr:to>
    <xdr:cxnSp macro="">
      <xdr:nvCxnSpPr>
        <xdr:cNvPr id="295" name="直線コネクタ 294"/>
        <xdr:cNvCxnSpPr/>
      </xdr:nvCxnSpPr>
      <xdr:spPr>
        <a:xfrm>
          <a:off x="8750300" y="6538488"/>
          <a:ext cx="889000" cy="41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32299</xdr:rowOff>
    </xdr:from>
    <xdr:to>
      <xdr:col>14</xdr:col>
      <xdr:colOff>79375</xdr:colOff>
      <xdr:row>38</xdr:row>
      <xdr:rowOff>133899</xdr:rowOff>
    </xdr:to>
    <xdr:sp macro="" textlink="">
      <xdr:nvSpPr>
        <xdr:cNvPr id="296" name="フローチャート : 判断 295"/>
        <xdr:cNvSpPr/>
      </xdr:nvSpPr>
      <xdr:spPr>
        <a:xfrm>
          <a:off x="9588500" y="6547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125026</xdr:rowOff>
    </xdr:from>
    <xdr:ext cx="469744" cy="259045"/>
    <xdr:sp macro="" textlink="">
      <xdr:nvSpPr>
        <xdr:cNvPr id="297" name="テキスト ボックス 296"/>
        <xdr:cNvSpPr txBox="1"/>
      </xdr:nvSpPr>
      <xdr:spPr>
        <a:xfrm>
          <a:off x="9404427" y="6640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23388</xdr:rowOff>
    </xdr:from>
    <xdr:to>
      <xdr:col>12</xdr:col>
      <xdr:colOff>511175</xdr:colOff>
      <xdr:row>38</xdr:row>
      <xdr:rowOff>44557</xdr:rowOff>
    </xdr:to>
    <xdr:cxnSp macro="">
      <xdr:nvCxnSpPr>
        <xdr:cNvPr id="298" name="直線コネクタ 297"/>
        <xdr:cNvCxnSpPr/>
      </xdr:nvCxnSpPr>
      <xdr:spPr>
        <a:xfrm flipV="1">
          <a:off x="7861300" y="6538488"/>
          <a:ext cx="889000" cy="21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17897</xdr:rowOff>
    </xdr:from>
    <xdr:to>
      <xdr:col>12</xdr:col>
      <xdr:colOff>561975</xdr:colOff>
      <xdr:row>38</xdr:row>
      <xdr:rowOff>119497</xdr:rowOff>
    </xdr:to>
    <xdr:sp macro="" textlink="">
      <xdr:nvSpPr>
        <xdr:cNvPr id="299" name="フローチャート : 判断 298"/>
        <xdr:cNvSpPr/>
      </xdr:nvSpPr>
      <xdr:spPr>
        <a:xfrm>
          <a:off x="8699500" y="6532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110624</xdr:rowOff>
    </xdr:from>
    <xdr:ext cx="469744" cy="259045"/>
    <xdr:sp macro="" textlink="">
      <xdr:nvSpPr>
        <xdr:cNvPr id="300" name="テキスト ボックス 299"/>
        <xdr:cNvSpPr txBox="1"/>
      </xdr:nvSpPr>
      <xdr:spPr>
        <a:xfrm>
          <a:off x="8515427" y="6625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19639</xdr:rowOff>
    </xdr:from>
    <xdr:to>
      <xdr:col>11</xdr:col>
      <xdr:colOff>307975</xdr:colOff>
      <xdr:row>38</xdr:row>
      <xdr:rowOff>44557</xdr:rowOff>
    </xdr:to>
    <xdr:cxnSp macro="">
      <xdr:nvCxnSpPr>
        <xdr:cNvPr id="301" name="直線コネクタ 300"/>
        <xdr:cNvCxnSpPr/>
      </xdr:nvCxnSpPr>
      <xdr:spPr>
        <a:xfrm>
          <a:off x="6972300" y="6534739"/>
          <a:ext cx="889000" cy="2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2535</xdr:rowOff>
    </xdr:from>
    <xdr:to>
      <xdr:col>11</xdr:col>
      <xdr:colOff>358775</xdr:colOff>
      <xdr:row>38</xdr:row>
      <xdr:rowOff>104135</xdr:rowOff>
    </xdr:to>
    <xdr:sp macro="" textlink="">
      <xdr:nvSpPr>
        <xdr:cNvPr id="302" name="フローチャート : 判断 301"/>
        <xdr:cNvSpPr/>
      </xdr:nvSpPr>
      <xdr:spPr>
        <a:xfrm>
          <a:off x="7810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95262</xdr:rowOff>
    </xdr:from>
    <xdr:ext cx="469744" cy="259045"/>
    <xdr:sp macro="" textlink="">
      <xdr:nvSpPr>
        <xdr:cNvPr id="303" name="テキスト ボックス 302"/>
        <xdr:cNvSpPr txBox="1"/>
      </xdr:nvSpPr>
      <xdr:spPr>
        <a:xfrm>
          <a:off x="7626427" y="6610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129317</xdr:rowOff>
    </xdr:from>
    <xdr:to>
      <xdr:col>10</xdr:col>
      <xdr:colOff>155575</xdr:colOff>
      <xdr:row>38</xdr:row>
      <xdr:rowOff>59466</xdr:rowOff>
    </xdr:to>
    <xdr:sp macro="" textlink="">
      <xdr:nvSpPr>
        <xdr:cNvPr id="304" name="フローチャート : 判断 303"/>
        <xdr:cNvSpPr/>
      </xdr:nvSpPr>
      <xdr:spPr>
        <a:xfrm>
          <a:off x="6921500" y="647296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75994</xdr:rowOff>
    </xdr:from>
    <xdr:ext cx="469744" cy="259045"/>
    <xdr:sp macro="" textlink="">
      <xdr:nvSpPr>
        <xdr:cNvPr id="305" name="テキスト ボックス 304"/>
        <xdr:cNvSpPr txBox="1"/>
      </xdr:nvSpPr>
      <xdr:spPr>
        <a:xfrm>
          <a:off x="6737427" y="6248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18308</xdr:rowOff>
    </xdr:from>
    <xdr:to>
      <xdr:col>15</xdr:col>
      <xdr:colOff>231775</xdr:colOff>
      <xdr:row>38</xdr:row>
      <xdr:rowOff>119908</xdr:rowOff>
    </xdr:to>
    <xdr:sp macro="" textlink="">
      <xdr:nvSpPr>
        <xdr:cNvPr id="311" name="円/楕円 310"/>
        <xdr:cNvSpPr/>
      </xdr:nvSpPr>
      <xdr:spPr>
        <a:xfrm>
          <a:off x="10426700" y="6533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165350</xdr:rowOff>
    </xdr:from>
    <xdr:ext cx="469744" cy="259045"/>
    <xdr:sp macro="" textlink="">
      <xdr:nvSpPr>
        <xdr:cNvPr id="312" name="労働費該当値テキスト"/>
        <xdr:cNvSpPr txBox="1"/>
      </xdr:nvSpPr>
      <xdr:spPr>
        <a:xfrm>
          <a:off x="10528300" y="6509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1,544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13874</xdr:rowOff>
    </xdr:from>
    <xdr:to>
      <xdr:col>14</xdr:col>
      <xdr:colOff>79375</xdr:colOff>
      <xdr:row>38</xdr:row>
      <xdr:rowOff>115474</xdr:rowOff>
    </xdr:to>
    <xdr:sp macro="" textlink="">
      <xdr:nvSpPr>
        <xdr:cNvPr id="313" name="円/楕円 312"/>
        <xdr:cNvSpPr/>
      </xdr:nvSpPr>
      <xdr:spPr>
        <a:xfrm>
          <a:off x="9588500" y="652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132001</xdr:rowOff>
    </xdr:from>
    <xdr:ext cx="469744" cy="259045"/>
    <xdr:sp macro="" textlink="">
      <xdr:nvSpPr>
        <xdr:cNvPr id="314" name="テキスト ボックス 313"/>
        <xdr:cNvSpPr txBox="1"/>
      </xdr:nvSpPr>
      <xdr:spPr>
        <a:xfrm>
          <a:off x="9404427" y="6304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1,641</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144038</xdr:rowOff>
    </xdr:from>
    <xdr:to>
      <xdr:col>12</xdr:col>
      <xdr:colOff>561975</xdr:colOff>
      <xdr:row>38</xdr:row>
      <xdr:rowOff>74188</xdr:rowOff>
    </xdr:to>
    <xdr:sp macro="" textlink="">
      <xdr:nvSpPr>
        <xdr:cNvPr id="315" name="円/楕円 314"/>
        <xdr:cNvSpPr/>
      </xdr:nvSpPr>
      <xdr:spPr>
        <a:xfrm>
          <a:off x="8699500" y="648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90715</xdr:rowOff>
    </xdr:from>
    <xdr:ext cx="469744" cy="259045"/>
    <xdr:sp macro="" textlink="">
      <xdr:nvSpPr>
        <xdr:cNvPr id="316" name="テキスト ボックス 315"/>
        <xdr:cNvSpPr txBox="1"/>
      </xdr:nvSpPr>
      <xdr:spPr>
        <a:xfrm>
          <a:off x="8515427" y="6262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2,544</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165207</xdr:rowOff>
    </xdr:from>
    <xdr:to>
      <xdr:col>11</xdr:col>
      <xdr:colOff>358775</xdr:colOff>
      <xdr:row>38</xdr:row>
      <xdr:rowOff>95357</xdr:rowOff>
    </xdr:to>
    <xdr:sp macro="" textlink="">
      <xdr:nvSpPr>
        <xdr:cNvPr id="317" name="円/楕円 316"/>
        <xdr:cNvSpPr/>
      </xdr:nvSpPr>
      <xdr:spPr>
        <a:xfrm>
          <a:off x="7810500" y="650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111884</xdr:rowOff>
    </xdr:from>
    <xdr:ext cx="469744" cy="259045"/>
    <xdr:sp macro="" textlink="">
      <xdr:nvSpPr>
        <xdr:cNvPr id="318" name="テキスト ボックス 317"/>
        <xdr:cNvSpPr txBox="1"/>
      </xdr:nvSpPr>
      <xdr:spPr>
        <a:xfrm>
          <a:off x="7626427" y="628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2,081</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140289</xdr:rowOff>
    </xdr:from>
    <xdr:to>
      <xdr:col>10</xdr:col>
      <xdr:colOff>155575</xdr:colOff>
      <xdr:row>38</xdr:row>
      <xdr:rowOff>70439</xdr:rowOff>
    </xdr:to>
    <xdr:sp macro="" textlink="">
      <xdr:nvSpPr>
        <xdr:cNvPr id="319" name="円/楕円 318"/>
        <xdr:cNvSpPr/>
      </xdr:nvSpPr>
      <xdr:spPr>
        <a:xfrm>
          <a:off x="6921500" y="6483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61566</xdr:rowOff>
    </xdr:from>
    <xdr:ext cx="469744" cy="259045"/>
    <xdr:sp macro="" textlink="">
      <xdr:nvSpPr>
        <xdr:cNvPr id="320" name="テキスト ボックス 319"/>
        <xdr:cNvSpPr txBox="1"/>
      </xdr:nvSpPr>
      <xdr:spPr>
        <a:xfrm>
          <a:off x="6737427" y="6576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168389</xdr:rowOff>
    </xdr:from>
    <xdr:to>
      <xdr:col>15</xdr:col>
      <xdr:colOff>180340</xdr:colOff>
      <xdr:row>59</xdr:row>
      <xdr:rowOff>9322</xdr:rowOff>
    </xdr:to>
    <xdr:cxnSp macro="">
      <xdr:nvCxnSpPr>
        <xdr:cNvPr id="344" name="直線コネクタ 343"/>
        <xdr:cNvCxnSpPr/>
      </xdr:nvCxnSpPr>
      <xdr:spPr>
        <a:xfrm flipV="1">
          <a:off x="10475595" y="8740889"/>
          <a:ext cx="1270" cy="13839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13149</xdr:rowOff>
    </xdr:from>
    <xdr:ext cx="378565" cy="259045"/>
    <xdr:sp macro="" textlink="">
      <xdr:nvSpPr>
        <xdr:cNvPr id="345" name="農林水産業費最小値テキスト"/>
        <xdr:cNvSpPr txBox="1"/>
      </xdr:nvSpPr>
      <xdr:spPr>
        <a:xfrm>
          <a:off x="10528300" y="10128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15</xdr:col>
      <xdr:colOff>92075</xdr:colOff>
      <xdr:row>59</xdr:row>
      <xdr:rowOff>9322</xdr:rowOff>
    </xdr:from>
    <xdr:to>
      <xdr:col>15</xdr:col>
      <xdr:colOff>269875</xdr:colOff>
      <xdr:row>59</xdr:row>
      <xdr:rowOff>9322</xdr:rowOff>
    </xdr:to>
    <xdr:cxnSp macro="">
      <xdr:nvCxnSpPr>
        <xdr:cNvPr id="346" name="直線コネクタ 345"/>
        <xdr:cNvCxnSpPr/>
      </xdr:nvCxnSpPr>
      <xdr:spPr>
        <a:xfrm>
          <a:off x="10388600" y="1012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115066</xdr:rowOff>
    </xdr:from>
    <xdr:ext cx="534377" cy="259045"/>
    <xdr:sp macro="" textlink="">
      <xdr:nvSpPr>
        <xdr:cNvPr id="347" name="農林水産業費最大値テキスト"/>
        <xdr:cNvSpPr txBox="1"/>
      </xdr:nvSpPr>
      <xdr:spPr>
        <a:xfrm>
          <a:off x="10528300" y="8516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37,247</a:t>
          </a:r>
          <a:endParaRPr kumimoji="1" lang="ja-JP" altLang="en-US" sz="1000" b="1">
            <a:latin typeface="ＭＳ Ｐゴシック"/>
          </a:endParaRPr>
        </a:p>
      </xdr:txBody>
    </xdr:sp>
    <xdr:clientData/>
  </xdr:oneCellAnchor>
  <xdr:twoCellAnchor>
    <xdr:from>
      <xdr:col>15</xdr:col>
      <xdr:colOff>92075</xdr:colOff>
      <xdr:row>50</xdr:row>
      <xdr:rowOff>168389</xdr:rowOff>
    </xdr:from>
    <xdr:to>
      <xdr:col>15</xdr:col>
      <xdr:colOff>269875</xdr:colOff>
      <xdr:row>50</xdr:row>
      <xdr:rowOff>168389</xdr:rowOff>
    </xdr:to>
    <xdr:cxnSp macro="">
      <xdr:nvCxnSpPr>
        <xdr:cNvPr id="348" name="直線コネクタ 347"/>
        <xdr:cNvCxnSpPr/>
      </xdr:nvCxnSpPr>
      <xdr:spPr>
        <a:xfrm>
          <a:off x="10388600" y="8740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70930</xdr:rowOff>
    </xdr:from>
    <xdr:to>
      <xdr:col>15</xdr:col>
      <xdr:colOff>180975</xdr:colOff>
      <xdr:row>56</xdr:row>
      <xdr:rowOff>104001</xdr:rowOff>
    </xdr:to>
    <xdr:cxnSp macro="">
      <xdr:nvCxnSpPr>
        <xdr:cNvPr id="349" name="直線コネクタ 348"/>
        <xdr:cNvCxnSpPr/>
      </xdr:nvCxnSpPr>
      <xdr:spPr>
        <a:xfrm>
          <a:off x="9639300" y="9672130"/>
          <a:ext cx="838200" cy="33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39247</xdr:rowOff>
    </xdr:from>
    <xdr:ext cx="534377" cy="259045"/>
    <xdr:sp macro="" textlink="">
      <xdr:nvSpPr>
        <xdr:cNvPr id="350" name="農林水産業費平均値テキスト"/>
        <xdr:cNvSpPr txBox="1"/>
      </xdr:nvSpPr>
      <xdr:spPr>
        <a:xfrm>
          <a:off x="10528300" y="96404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11,737</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60820</xdr:rowOff>
    </xdr:from>
    <xdr:to>
      <xdr:col>15</xdr:col>
      <xdr:colOff>231775</xdr:colOff>
      <xdr:row>56</xdr:row>
      <xdr:rowOff>162420</xdr:rowOff>
    </xdr:to>
    <xdr:sp macro="" textlink="">
      <xdr:nvSpPr>
        <xdr:cNvPr id="351" name="フローチャート : 判断 350"/>
        <xdr:cNvSpPr/>
      </xdr:nvSpPr>
      <xdr:spPr>
        <a:xfrm>
          <a:off x="10426700" y="966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163894</xdr:rowOff>
    </xdr:from>
    <xdr:to>
      <xdr:col>14</xdr:col>
      <xdr:colOff>28575</xdr:colOff>
      <xdr:row>56</xdr:row>
      <xdr:rowOff>70930</xdr:rowOff>
    </xdr:to>
    <xdr:cxnSp macro="">
      <xdr:nvCxnSpPr>
        <xdr:cNvPr id="352" name="直線コネクタ 351"/>
        <xdr:cNvCxnSpPr/>
      </xdr:nvCxnSpPr>
      <xdr:spPr>
        <a:xfrm>
          <a:off x="8750300" y="9593644"/>
          <a:ext cx="889000" cy="78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134163</xdr:rowOff>
    </xdr:from>
    <xdr:to>
      <xdr:col>14</xdr:col>
      <xdr:colOff>79375</xdr:colOff>
      <xdr:row>56</xdr:row>
      <xdr:rowOff>64313</xdr:rowOff>
    </xdr:to>
    <xdr:sp macro="" textlink="">
      <xdr:nvSpPr>
        <xdr:cNvPr id="353" name="フローチャート : 判断 352"/>
        <xdr:cNvSpPr/>
      </xdr:nvSpPr>
      <xdr:spPr>
        <a:xfrm>
          <a:off x="9588500" y="9563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80840</xdr:rowOff>
    </xdr:from>
    <xdr:ext cx="534377" cy="259045"/>
    <xdr:sp macro="" textlink="">
      <xdr:nvSpPr>
        <xdr:cNvPr id="354" name="テキスト ボックス 353"/>
        <xdr:cNvSpPr txBox="1"/>
      </xdr:nvSpPr>
      <xdr:spPr>
        <a:xfrm>
          <a:off x="9372111" y="933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163894</xdr:rowOff>
    </xdr:from>
    <xdr:to>
      <xdr:col>12</xdr:col>
      <xdr:colOff>511175</xdr:colOff>
      <xdr:row>56</xdr:row>
      <xdr:rowOff>26</xdr:rowOff>
    </xdr:to>
    <xdr:cxnSp macro="">
      <xdr:nvCxnSpPr>
        <xdr:cNvPr id="355" name="直線コネクタ 354"/>
        <xdr:cNvCxnSpPr/>
      </xdr:nvCxnSpPr>
      <xdr:spPr>
        <a:xfrm flipV="1">
          <a:off x="7861300" y="9593644"/>
          <a:ext cx="889000" cy="7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149975</xdr:rowOff>
    </xdr:from>
    <xdr:to>
      <xdr:col>12</xdr:col>
      <xdr:colOff>561975</xdr:colOff>
      <xdr:row>56</xdr:row>
      <xdr:rowOff>80125</xdr:rowOff>
    </xdr:to>
    <xdr:sp macro="" textlink="">
      <xdr:nvSpPr>
        <xdr:cNvPr id="356" name="フローチャート : 判断 355"/>
        <xdr:cNvSpPr/>
      </xdr:nvSpPr>
      <xdr:spPr>
        <a:xfrm>
          <a:off x="8699500" y="957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71252</xdr:rowOff>
    </xdr:from>
    <xdr:ext cx="534377" cy="259045"/>
    <xdr:sp macro="" textlink="">
      <xdr:nvSpPr>
        <xdr:cNvPr id="357" name="テキスト ボックス 356"/>
        <xdr:cNvSpPr txBox="1"/>
      </xdr:nvSpPr>
      <xdr:spPr>
        <a:xfrm>
          <a:off x="8483111" y="967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153301</xdr:rowOff>
    </xdr:from>
    <xdr:to>
      <xdr:col>11</xdr:col>
      <xdr:colOff>307975</xdr:colOff>
      <xdr:row>56</xdr:row>
      <xdr:rowOff>26</xdr:rowOff>
    </xdr:to>
    <xdr:cxnSp macro="">
      <xdr:nvCxnSpPr>
        <xdr:cNvPr id="358" name="直線コネクタ 357"/>
        <xdr:cNvCxnSpPr/>
      </xdr:nvCxnSpPr>
      <xdr:spPr>
        <a:xfrm>
          <a:off x="6972300" y="9583051"/>
          <a:ext cx="889000" cy="18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31979</xdr:rowOff>
    </xdr:from>
    <xdr:to>
      <xdr:col>11</xdr:col>
      <xdr:colOff>358775</xdr:colOff>
      <xdr:row>56</xdr:row>
      <xdr:rowOff>133579</xdr:rowOff>
    </xdr:to>
    <xdr:sp macro="" textlink="">
      <xdr:nvSpPr>
        <xdr:cNvPr id="359" name="フローチャート : 判断 358"/>
        <xdr:cNvSpPr/>
      </xdr:nvSpPr>
      <xdr:spPr>
        <a:xfrm>
          <a:off x="7810500" y="963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124706</xdr:rowOff>
    </xdr:from>
    <xdr:ext cx="534377" cy="259045"/>
    <xdr:sp macro="" textlink="">
      <xdr:nvSpPr>
        <xdr:cNvPr id="360" name="テキスト ボックス 359"/>
        <xdr:cNvSpPr txBox="1"/>
      </xdr:nvSpPr>
      <xdr:spPr>
        <a:xfrm>
          <a:off x="7594111" y="972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35560</xdr:rowOff>
    </xdr:from>
    <xdr:to>
      <xdr:col>10</xdr:col>
      <xdr:colOff>155575</xdr:colOff>
      <xdr:row>56</xdr:row>
      <xdr:rowOff>137160</xdr:rowOff>
    </xdr:to>
    <xdr:sp macro="" textlink="">
      <xdr:nvSpPr>
        <xdr:cNvPr id="361" name="フローチャート : 判断 360"/>
        <xdr:cNvSpPr/>
      </xdr:nvSpPr>
      <xdr:spPr>
        <a:xfrm>
          <a:off x="6921500" y="963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128287</xdr:rowOff>
    </xdr:from>
    <xdr:ext cx="534377" cy="259045"/>
    <xdr:sp macro="" textlink="">
      <xdr:nvSpPr>
        <xdr:cNvPr id="362" name="テキスト ボックス 361"/>
        <xdr:cNvSpPr txBox="1"/>
      </xdr:nvSpPr>
      <xdr:spPr>
        <a:xfrm>
          <a:off x="6705111" y="972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53201</xdr:rowOff>
    </xdr:from>
    <xdr:to>
      <xdr:col>15</xdr:col>
      <xdr:colOff>231775</xdr:colOff>
      <xdr:row>56</xdr:row>
      <xdr:rowOff>154801</xdr:rowOff>
    </xdr:to>
    <xdr:sp macro="" textlink="">
      <xdr:nvSpPr>
        <xdr:cNvPr id="368" name="円/楕円 367"/>
        <xdr:cNvSpPr/>
      </xdr:nvSpPr>
      <xdr:spPr>
        <a:xfrm>
          <a:off x="10426700" y="9654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76078</xdr:rowOff>
    </xdr:from>
    <xdr:ext cx="534377" cy="259045"/>
    <xdr:sp macro="" textlink="">
      <xdr:nvSpPr>
        <xdr:cNvPr id="369" name="農林水産業費該当値テキスト"/>
        <xdr:cNvSpPr txBox="1"/>
      </xdr:nvSpPr>
      <xdr:spPr>
        <a:xfrm>
          <a:off x="10528300" y="9505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11,937</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20130</xdr:rowOff>
    </xdr:from>
    <xdr:to>
      <xdr:col>14</xdr:col>
      <xdr:colOff>79375</xdr:colOff>
      <xdr:row>56</xdr:row>
      <xdr:rowOff>121730</xdr:rowOff>
    </xdr:to>
    <xdr:sp macro="" textlink="">
      <xdr:nvSpPr>
        <xdr:cNvPr id="370" name="円/楕円 369"/>
        <xdr:cNvSpPr/>
      </xdr:nvSpPr>
      <xdr:spPr>
        <a:xfrm>
          <a:off x="9588500" y="962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112857</xdr:rowOff>
    </xdr:from>
    <xdr:ext cx="534377" cy="259045"/>
    <xdr:sp macro="" textlink="">
      <xdr:nvSpPr>
        <xdr:cNvPr id="371" name="テキスト ボックス 370"/>
        <xdr:cNvSpPr txBox="1"/>
      </xdr:nvSpPr>
      <xdr:spPr>
        <a:xfrm>
          <a:off x="9372111" y="971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12,805</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113094</xdr:rowOff>
    </xdr:from>
    <xdr:to>
      <xdr:col>12</xdr:col>
      <xdr:colOff>561975</xdr:colOff>
      <xdr:row>56</xdr:row>
      <xdr:rowOff>43244</xdr:rowOff>
    </xdr:to>
    <xdr:sp macro="" textlink="">
      <xdr:nvSpPr>
        <xdr:cNvPr id="372" name="円/楕円 371"/>
        <xdr:cNvSpPr/>
      </xdr:nvSpPr>
      <xdr:spPr>
        <a:xfrm>
          <a:off x="8699500" y="95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59771</xdr:rowOff>
    </xdr:from>
    <xdr:ext cx="534377" cy="259045"/>
    <xdr:sp macro="" textlink="">
      <xdr:nvSpPr>
        <xdr:cNvPr id="373" name="テキスト ボックス 372"/>
        <xdr:cNvSpPr txBox="1"/>
      </xdr:nvSpPr>
      <xdr:spPr>
        <a:xfrm>
          <a:off x="8483111" y="931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14,865</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120676</xdr:rowOff>
    </xdr:from>
    <xdr:to>
      <xdr:col>11</xdr:col>
      <xdr:colOff>358775</xdr:colOff>
      <xdr:row>56</xdr:row>
      <xdr:rowOff>50826</xdr:rowOff>
    </xdr:to>
    <xdr:sp macro="" textlink="">
      <xdr:nvSpPr>
        <xdr:cNvPr id="374" name="円/楕円 373"/>
        <xdr:cNvSpPr/>
      </xdr:nvSpPr>
      <xdr:spPr>
        <a:xfrm>
          <a:off x="7810500" y="955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67353</xdr:rowOff>
    </xdr:from>
    <xdr:ext cx="534377" cy="259045"/>
    <xdr:sp macro="" textlink="">
      <xdr:nvSpPr>
        <xdr:cNvPr id="375" name="テキスト ボックス 374"/>
        <xdr:cNvSpPr txBox="1"/>
      </xdr:nvSpPr>
      <xdr:spPr>
        <a:xfrm>
          <a:off x="7594111" y="932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14,666</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102501</xdr:rowOff>
    </xdr:from>
    <xdr:to>
      <xdr:col>10</xdr:col>
      <xdr:colOff>155575</xdr:colOff>
      <xdr:row>56</xdr:row>
      <xdr:rowOff>32651</xdr:rowOff>
    </xdr:to>
    <xdr:sp macro="" textlink="">
      <xdr:nvSpPr>
        <xdr:cNvPr id="376" name="円/楕円 375"/>
        <xdr:cNvSpPr/>
      </xdr:nvSpPr>
      <xdr:spPr>
        <a:xfrm>
          <a:off x="6921500" y="9532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49178</xdr:rowOff>
    </xdr:from>
    <xdr:ext cx="534377" cy="259045"/>
    <xdr:sp macro="" textlink="">
      <xdr:nvSpPr>
        <xdr:cNvPr id="377" name="テキスト ボックス 376"/>
        <xdr:cNvSpPr txBox="1"/>
      </xdr:nvSpPr>
      <xdr:spPr>
        <a:xfrm>
          <a:off x="6705111" y="9307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15,143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72560</xdr:rowOff>
    </xdr:from>
    <xdr:to>
      <xdr:col>15</xdr:col>
      <xdr:colOff>180340</xdr:colOff>
      <xdr:row>78</xdr:row>
      <xdr:rowOff>91168</xdr:rowOff>
    </xdr:to>
    <xdr:cxnSp macro="">
      <xdr:nvCxnSpPr>
        <xdr:cNvPr id="399" name="直線コネクタ 398"/>
        <xdr:cNvCxnSpPr/>
      </xdr:nvCxnSpPr>
      <xdr:spPr>
        <a:xfrm flipV="1">
          <a:off x="10475595" y="12245510"/>
          <a:ext cx="1270" cy="1218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94995</xdr:rowOff>
    </xdr:from>
    <xdr:ext cx="469744" cy="259045"/>
    <xdr:sp macro="" textlink="">
      <xdr:nvSpPr>
        <xdr:cNvPr id="400" name="商工費最小値テキスト"/>
        <xdr:cNvSpPr txBox="1"/>
      </xdr:nvSpPr>
      <xdr:spPr>
        <a:xfrm>
          <a:off x="10528300" y="13468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2,123</a:t>
          </a:r>
          <a:endParaRPr kumimoji="1" lang="ja-JP" altLang="en-US" sz="1000" b="1">
            <a:latin typeface="ＭＳ Ｐゴシック"/>
          </a:endParaRPr>
        </a:p>
      </xdr:txBody>
    </xdr:sp>
    <xdr:clientData/>
  </xdr:oneCellAnchor>
  <xdr:twoCellAnchor>
    <xdr:from>
      <xdr:col>15</xdr:col>
      <xdr:colOff>92075</xdr:colOff>
      <xdr:row>78</xdr:row>
      <xdr:rowOff>91168</xdr:rowOff>
    </xdr:from>
    <xdr:to>
      <xdr:col>15</xdr:col>
      <xdr:colOff>269875</xdr:colOff>
      <xdr:row>78</xdr:row>
      <xdr:rowOff>91168</xdr:rowOff>
    </xdr:to>
    <xdr:cxnSp macro="">
      <xdr:nvCxnSpPr>
        <xdr:cNvPr id="401" name="直線コネクタ 400"/>
        <xdr:cNvCxnSpPr/>
      </xdr:nvCxnSpPr>
      <xdr:spPr>
        <a:xfrm>
          <a:off x="10388600" y="13464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19237</xdr:rowOff>
    </xdr:from>
    <xdr:ext cx="534377" cy="259045"/>
    <xdr:sp macro="" textlink="">
      <xdr:nvSpPr>
        <xdr:cNvPr id="402" name="商工費最大値テキスト"/>
        <xdr:cNvSpPr txBox="1"/>
      </xdr:nvSpPr>
      <xdr:spPr>
        <a:xfrm>
          <a:off x="10528300" y="12020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55,437</a:t>
          </a:r>
          <a:endParaRPr kumimoji="1" lang="ja-JP" altLang="en-US" sz="1000" b="1">
            <a:latin typeface="ＭＳ Ｐゴシック"/>
          </a:endParaRPr>
        </a:p>
      </xdr:txBody>
    </xdr:sp>
    <xdr:clientData/>
  </xdr:oneCellAnchor>
  <xdr:twoCellAnchor>
    <xdr:from>
      <xdr:col>15</xdr:col>
      <xdr:colOff>92075</xdr:colOff>
      <xdr:row>71</xdr:row>
      <xdr:rowOff>72560</xdr:rowOff>
    </xdr:from>
    <xdr:to>
      <xdr:col>15</xdr:col>
      <xdr:colOff>269875</xdr:colOff>
      <xdr:row>71</xdr:row>
      <xdr:rowOff>72560</xdr:rowOff>
    </xdr:to>
    <xdr:cxnSp macro="">
      <xdr:nvCxnSpPr>
        <xdr:cNvPr id="403" name="直線コネクタ 402"/>
        <xdr:cNvCxnSpPr/>
      </xdr:nvCxnSpPr>
      <xdr:spPr>
        <a:xfrm>
          <a:off x="10388600" y="1224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34110</xdr:rowOff>
    </xdr:from>
    <xdr:to>
      <xdr:col>15</xdr:col>
      <xdr:colOff>180975</xdr:colOff>
      <xdr:row>78</xdr:row>
      <xdr:rowOff>40579</xdr:rowOff>
    </xdr:to>
    <xdr:cxnSp macro="">
      <xdr:nvCxnSpPr>
        <xdr:cNvPr id="404" name="直線コネクタ 403"/>
        <xdr:cNvCxnSpPr/>
      </xdr:nvCxnSpPr>
      <xdr:spPr>
        <a:xfrm>
          <a:off x="9639300" y="13407210"/>
          <a:ext cx="838200" cy="6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152331</xdr:rowOff>
    </xdr:from>
    <xdr:ext cx="534377" cy="259045"/>
    <xdr:sp macro="" textlink="">
      <xdr:nvSpPr>
        <xdr:cNvPr id="405" name="商工費平均値テキスト"/>
        <xdr:cNvSpPr txBox="1"/>
      </xdr:nvSpPr>
      <xdr:spPr>
        <a:xfrm>
          <a:off x="10528300" y="13011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13,226</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129454</xdr:rowOff>
    </xdr:from>
    <xdr:to>
      <xdr:col>15</xdr:col>
      <xdr:colOff>231775</xdr:colOff>
      <xdr:row>77</xdr:row>
      <xdr:rowOff>59604</xdr:rowOff>
    </xdr:to>
    <xdr:sp macro="" textlink="">
      <xdr:nvSpPr>
        <xdr:cNvPr id="406" name="フローチャート : 判断 405"/>
        <xdr:cNvSpPr/>
      </xdr:nvSpPr>
      <xdr:spPr>
        <a:xfrm>
          <a:off x="10426700" y="1315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34110</xdr:rowOff>
    </xdr:from>
    <xdr:to>
      <xdr:col>14</xdr:col>
      <xdr:colOff>28575</xdr:colOff>
      <xdr:row>78</xdr:row>
      <xdr:rowOff>52581</xdr:rowOff>
    </xdr:to>
    <xdr:cxnSp macro="">
      <xdr:nvCxnSpPr>
        <xdr:cNvPr id="407" name="直線コネクタ 406"/>
        <xdr:cNvCxnSpPr/>
      </xdr:nvCxnSpPr>
      <xdr:spPr>
        <a:xfrm flipV="1">
          <a:off x="8750300" y="13407210"/>
          <a:ext cx="889000" cy="18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53856</xdr:rowOff>
    </xdr:from>
    <xdr:to>
      <xdr:col>14</xdr:col>
      <xdr:colOff>79375</xdr:colOff>
      <xdr:row>77</xdr:row>
      <xdr:rowOff>155456</xdr:rowOff>
    </xdr:to>
    <xdr:sp macro="" textlink="">
      <xdr:nvSpPr>
        <xdr:cNvPr id="408" name="フローチャート : 判断 407"/>
        <xdr:cNvSpPr/>
      </xdr:nvSpPr>
      <xdr:spPr>
        <a:xfrm>
          <a:off x="9588500" y="1325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533</xdr:rowOff>
    </xdr:from>
    <xdr:ext cx="469744" cy="259045"/>
    <xdr:sp macro="" textlink="">
      <xdr:nvSpPr>
        <xdr:cNvPr id="409" name="テキスト ボックス 408"/>
        <xdr:cNvSpPr txBox="1"/>
      </xdr:nvSpPr>
      <xdr:spPr>
        <a:xfrm>
          <a:off x="9404427" y="13030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52581</xdr:rowOff>
    </xdr:from>
    <xdr:to>
      <xdr:col>12</xdr:col>
      <xdr:colOff>511175</xdr:colOff>
      <xdr:row>78</xdr:row>
      <xdr:rowOff>54866</xdr:rowOff>
    </xdr:to>
    <xdr:cxnSp macro="">
      <xdr:nvCxnSpPr>
        <xdr:cNvPr id="410" name="直線コネクタ 409"/>
        <xdr:cNvCxnSpPr/>
      </xdr:nvCxnSpPr>
      <xdr:spPr>
        <a:xfrm flipV="1">
          <a:off x="7861300" y="13425681"/>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63229</xdr:rowOff>
    </xdr:from>
    <xdr:to>
      <xdr:col>12</xdr:col>
      <xdr:colOff>561975</xdr:colOff>
      <xdr:row>77</xdr:row>
      <xdr:rowOff>164829</xdr:rowOff>
    </xdr:to>
    <xdr:sp macro="" textlink="">
      <xdr:nvSpPr>
        <xdr:cNvPr id="411" name="フローチャート : 判断 410"/>
        <xdr:cNvSpPr/>
      </xdr:nvSpPr>
      <xdr:spPr>
        <a:xfrm>
          <a:off x="8699500" y="13264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9906</xdr:rowOff>
    </xdr:from>
    <xdr:ext cx="469744" cy="259045"/>
    <xdr:sp macro="" textlink="">
      <xdr:nvSpPr>
        <xdr:cNvPr id="412" name="テキスト ボックス 411"/>
        <xdr:cNvSpPr txBox="1"/>
      </xdr:nvSpPr>
      <xdr:spPr>
        <a:xfrm>
          <a:off x="8515427" y="1304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54798</xdr:rowOff>
    </xdr:from>
    <xdr:to>
      <xdr:col>11</xdr:col>
      <xdr:colOff>307975</xdr:colOff>
      <xdr:row>78</xdr:row>
      <xdr:rowOff>54866</xdr:rowOff>
    </xdr:to>
    <xdr:cxnSp macro="">
      <xdr:nvCxnSpPr>
        <xdr:cNvPr id="413" name="直線コネクタ 412"/>
        <xdr:cNvCxnSpPr/>
      </xdr:nvCxnSpPr>
      <xdr:spPr>
        <a:xfrm>
          <a:off x="6972300" y="13427898"/>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72670</xdr:rowOff>
    </xdr:from>
    <xdr:to>
      <xdr:col>11</xdr:col>
      <xdr:colOff>358775</xdr:colOff>
      <xdr:row>78</xdr:row>
      <xdr:rowOff>2820</xdr:rowOff>
    </xdr:to>
    <xdr:sp macro="" textlink="">
      <xdr:nvSpPr>
        <xdr:cNvPr id="414" name="フローチャート : 判断 413"/>
        <xdr:cNvSpPr/>
      </xdr:nvSpPr>
      <xdr:spPr>
        <a:xfrm>
          <a:off x="7810500" y="1327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19347</xdr:rowOff>
    </xdr:from>
    <xdr:ext cx="469744" cy="259045"/>
    <xdr:sp macro="" textlink="">
      <xdr:nvSpPr>
        <xdr:cNvPr id="415" name="テキスト ボックス 414"/>
        <xdr:cNvSpPr txBox="1"/>
      </xdr:nvSpPr>
      <xdr:spPr>
        <a:xfrm>
          <a:off x="7626427" y="1304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65880</xdr:rowOff>
    </xdr:from>
    <xdr:to>
      <xdr:col>10</xdr:col>
      <xdr:colOff>155575</xdr:colOff>
      <xdr:row>77</xdr:row>
      <xdr:rowOff>167480</xdr:rowOff>
    </xdr:to>
    <xdr:sp macro="" textlink="">
      <xdr:nvSpPr>
        <xdr:cNvPr id="416" name="フローチャート : 判断 415"/>
        <xdr:cNvSpPr/>
      </xdr:nvSpPr>
      <xdr:spPr>
        <a:xfrm>
          <a:off x="6921500" y="13267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12557</xdr:rowOff>
    </xdr:from>
    <xdr:ext cx="469744" cy="259045"/>
    <xdr:sp macro="" textlink="">
      <xdr:nvSpPr>
        <xdr:cNvPr id="417" name="テキスト ボックス 416"/>
        <xdr:cNvSpPr txBox="1"/>
      </xdr:nvSpPr>
      <xdr:spPr>
        <a:xfrm>
          <a:off x="6737427" y="1304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161229</xdr:rowOff>
    </xdr:from>
    <xdr:to>
      <xdr:col>15</xdr:col>
      <xdr:colOff>231775</xdr:colOff>
      <xdr:row>78</xdr:row>
      <xdr:rowOff>91379</xdr:rowOff>
    </xdr:to>
    <xdr:sp macro="" textlink="">
      <xdr:nvSpPr>
        <xdr:cNvPr id="423" name="円/楕円 422"/>
        <xdr:cNvSpPr/>
      </xdr:nvSpPr>
      <xdr:spPr>
        <a:xfrm>
          <a:off x="10426700" y="13362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76156</xdr:rowOff>
    </xdr:from>
    <xdr:ext cx="469744" cy="259045"/>
    <xdr:sp macro="" textlink="">
      <xdr:nvSpPr>
        <xdr:cNvPr id="424" name="商工費該当値テキスト"/>
        <xdr:cNvSpPr txBox="1"/>
      </xdr:nvSpPr>
      <xdr:spPr>
        <a:xfrm>
          <a:off x="10528300" y="13277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4,336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154760</xdr:rowOff>
    </xdr:from>
    <xdr:to>
      <xdr:col>14</xdr:col>
      <xdr:colOff>79375</xdr:colOff>
      <xdr:row>78</xdr:row>
      <xdr:rowOff>84910</xdr:rowOff>
    </xdr:to>
    <xdr:sp macro="" textlink="">
      <xdr:nvSpPr>
        <xdr:cNvPr id="425" name="円/楕円 424"/>
        <xdr:cNvSpPr/>
      </xdr:nvSpPr>
      <xdr:spPr>
        <a:xfrm>
          <a:off x="9588500" y="1335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76037</xdr:rowOff>
    </xdr:from>
    <xdr:ext cx="469744" cy="259045"/>
    <xdr:sp macro="" textlink="">
      <xdr:nvSpPr>
        <xdr:cNvPr id="426" name="テキスト ボックス 425"/>
        <xdr:cNvSpPr txBox="1"/>
      </xdr:nvSpPr>
      <xdr:spPr>
        <a:xfrm>
          <a:off x="9404427" y="13449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1781</xdr:rowOff>
    </xdr:from>
    <xdr:to>
      <xdr:col>12</xdr:col>
      <xdr:colOff>561975</xdr:colOff>
      <xdr:row>78</xdr:row>
      <xdr:rowOff>103381</xdr:rowOff>
    </xdr:to>
    <xdr:sp macro="" textlink="">
      <xdr:nvSpPr>
        <xdr:cNvPr id="427" name="円/楕円 426"/>
        <xdr:cNvSpPr/>
      </xdr:nvSpPr>
      <xdr:spPr>
        <a:xfrm>
          <a:off x="8699500" y="13374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94508</xdr:rowOff>
    </xdr:from>
    <xdr:ext cx="469744" cy="259045"/>
    <xdr:sp macro="" textlink="">
      <xdr:nvSpPr>
        <xdr:cNvPr id="428" name="テキスト ボックス 427"/>
        <xdr:cNvSpPr txBox="1"/>
      </xdr:nvSpPr>
      <xdr:spPr>
        <a:xfrm>
          <a:off x="8515427" y="13467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3,811</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4066</xdr:rowOff>
    </xdr:from>
    <xdr:to>
      <xdr:col>11</xdr:col>
      <xdr:colOff>358775</xdr:colOff>
      <xdr:row>78</xdr:row>
      <xdr:rowOff>105666</xdr:rowOff>
    </xdr:to>
    <xdr:sp macro="" textlink="">
      <xdr:nvSpPr>
        <xdr:cNvPr id="429" name="円/楕円 428"/>
        <xdr:cNvSpPr/>
      </xdr:nvSpPr>
      <xdr:spPr>
        <a:xfrm>
          <a:off x="7810500" y="1337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96793</xdr:rowOff>
    </xdr:from>
    <xdr:ext cx="469744" cy="259045"/>
    <xdr:sp macro="" textlink="">
      <xdr:nvSpPr>
        <xdr:cNvPr id="430" name="テキスト ボックス 429"/>
        <xdr:cNvSpPr txBox="1"/>
      </xdr:nvSpPr>
      <xdr:spPr>
        <a:xfrm>
          <a:off x="7626427" y="13469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3,711</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3998</xdr:rowOff>
    </xdr:from>
    <xdr:to>
      <xdr:col>10</xdr:col>
      <xdr:colOff>155575</xdr:colOff>
      <xdr:row>78</xdr:row>
      <xdr:rowOff>105598</xdr:rowOff>
    </xdr:to>
    <xdr:sp macro="" textlink="">
      <xdr:nvSpPr>
        <xdr:cNvPr id="431" name="円/楕円 430"/>
        <xdr:cNvSpPr/>
      </xdr:nvSpPr>
      <xdr:spPr>
        <a:xfrm>
          <a:off x="6921500" y="1337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96725</xdr:rowOff>
    </xdr:from>
    <xdr:ext cx="469744" cy="259045"/>
    <xdr:sp macro="" textlink="">
      <xdr:nvSpPr>
        <xdr:cNvPr id="432" name="テキスト ボックス 431"/>
        <xdr:cNvSpPr txBox="1"/>
      </xdr:nvSpPr>
      <xdr:spPr>
        <a:xfrm>
          <a:off x="6737427" y="1346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54,087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3" name="テキスト ボックス 442"/>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5" name="テキスト ボックス 444"/>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12027</xdr:rowOff>
    </xdr:from>
    <xdr:to>
      <xdr:col>15</xdr:col>
      <xdr:colOff>180340</xdr:colOff>
      <xdr:row>99</xdr:row>
      <xdr:rowOff>100552</xdr:rowOff>
    </xdr:to>
    <xdr:cxnSp macro="">
      <xdr:nvCxnSpPr>
        <xdr:cNvPr id="457" name="直線コネクタ 456"/>
        <xdr:cNvCxnSpPr/>
      </xdr:nvCxnSpPr>
      <xdr:spPr>
        <a:xfrm flipV="1">
          <a:off x="10475595" y="15613977"/>
          <a:ext cx="1270" cy="1460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104379</xdr:rowOff>
    </xdr:from>
    <xdr:ext cx="534377" cy="259045"/>
    <xdr:sp macro="" textlink="">
      <xdr:nvSpPr>
        <xdr:cNvPr id="458" name="土木費最小値テキスト"/>
        <xdr:cNvSpPr txBox="1"/>
      </xdr:nvSpPr>
      <xdr:spPr>
        <a:xfrm>
          <a:off x="10528300" y="1707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17,055</a:t>
          </a:r>
          <a:endParaRPr kumimoji="1" lang="ja-JP" altLang="en-US" sz="1000" b="1">
            <a:latin typeface="ＭＳ Ｐゴシック"/>
          </a:endParaRPr>
        </a:p>
      </xdr:txBody>
    </xdr:sp>
    <xdr:clientData/>
  </xdr:oneCellAnchor>
  <xdr:twoCellAnchor>
    <xdr:from>
      <xdr:col>15</xdr:col>
      <xdr:colOff>92075</xdr:colOff>
      <xdr:row>99</xdr:row>
      <xdr:rowOff>100552</xdr:rowOff>
    </xdr:from>
    <xdr:to>
      <xdr:col>15</xdr:col>
      <xdr:colOff>269875</xdr:colOff>
      <xdr:row>99</xdr:row>
      <xdr:rowOff>100552</xdr:rowOff>
    </xdr:to>
    <xdr:cxnSp macro="">
      <xdr:nvCxnSpPr>
        <xdr:cNvPr id="459" name="直線コネクタ 458"/>
        <xdr:cNvCxnSpPr/>
      </xdr:nvCxnSpPr>
      <xdr:spPr>
        <a:xfrm>
          <a:off x="10388600" y="1707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130154</xdr:rowOff>
    </xdr:from>
    <xdr:ext cx="534377" cy="259045"/>
    <xdr:sp macro="" textlink="">
      <xdr:nvSpPr>
        <xdr:cNvPr id="460" name="土木費最大値テキスト"/>
        <xdr:cNvSpPr txBox="1"/>
      </xdr:nvSpPr>
      <xdr:spPr>
        <a:xfrm>
          <a:off x="10528300" y="1538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93,702</a:t>
          </a:r>
          <a:endParaRPr kumimoji="1" lang="ja-JP" altLang="en-US" sz="1000" b="1">
            <a:latin typeface="ＭＳ Ｐゴシック"/>
          </a:endParaRPr>
        </a:p>
      </xdr:txBody>
    </xdr:sp>
    <xdr:clientData/>
  </xdr:oneCellAnchor>
  <xdr:twoCellAnchor>
    <xdr:from>
      <xdr:col>15</xdr:col>
      <xdr:colOff>92075</xdr:colOff>
      <xdr:row>91</xdr:row>
      <xdr:rowOff>12027</xdr:rowOff>
    </xdr:from>
    <xdr:to>
      <xdr:col>15</xdr:col>
      <xdr:colOff>269875</xdr:colOff>
      <xdr:row>91</xdr:row>
      <xdr:rowOff>12027</xdr:rowOff>
    </xdr:to>
    <xdr:cxnSp macro="">
      <xdr:nvCxnSpPr>
        <xdr:cNvPr id="461" name="直線コネクタ 460"/>
        <xdr:cNvCxnSpPr/>
      </xdr:nvCxnSpPr>
      <xdr:spPr>
        <a:xfrm>
          <a:off x="10388600" y="15613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119565</xdr:rowOff>
    </xdr:from>
    <xdr:to>
      <xdr:col>15</xdr:col>
      <xdr:colOff>180975</xdr:colOff>
      <xdr:row>97</xdr:row>
      <xdr:rowOff>52603</xdr:rowOff>
    </xdr:to>
    <xdr:cxnSp macro="">
      <xdr:nvCxnSpPr>
        <xdr:cNvPr id="462" name="直線コネクタ 461"/>
        <xdr:cNvCxnSpPr/>
      </xdr:nvCxnSpPr>
      <xdr:spPr>
        <a:xfrm>
          <a:off x="9639300" y="16578765"/>
          <a:ext cx="838200" cy="104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92270</xdr:rowOff>
    </xdr:from>
    <xdr:ext cx="534377" cy="259045"/>
    <xdr:sp macro="" textlink="">
      <xdr:nvSpPr>
        <xdr:cNvPr id="463" name="土木費平均値テキスト"/>
        <xdr:cNvSpPr txBox="1"/>
      </xdr:nvSpPr>
      <xdr:spPr>
        <a:xfrm>
          <a:off x="10528300" y="163800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43,024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69393</xdr:rowOff>
    </xdr:from>
    <xdr:to>
      <xdr:col>15</xdr:col>
      <xdr:colOff>231775</xdr:colOff>
      <xdr:row>96</xdr:row>
      <xdr:rowOff>170993</xdr:rowOff>
    </xdr:to>
    <xdr:sp macro="" textlink="">
      <xdr:nvSpPr>
        <xdr:cNvPr id="464" name="フローチャート : 判断 463"/>
        <xdr:cNvSpPr/>
      </xdr:nvSpPr>
      <xdr:spPr>
        <a:xfrm>
          <a:off x="10426700" y="1652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169190</xdr:rowOff>
    </xdr:from>
    <xdr:to>
      <xdr:col>14</xdr:col>
      <xdr:colOff>28575</xdr:colOff>
      <xdr:row>96</xdr:row>
      <xdr:rowOff>119565</xdr:rowOff>
    </xdr:to>
    <xdr:cxnSp macro="">
      <xdr:nvCxnSpPr>
        <xdr:cNvPr id="465" name="直線コネクタ 464"/>
        <xdr:cNvCxnSpPr/>
      </xdr:nvCxnSpPr>
      <xdr:spPr>
        <a:xfrm>
          <a:off x="8750300" y="16456940"/>
          <a:ext cx="889000" cy="12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95</xdr:row>
      <xdr:rowOff>165405</xdr:rowOff>
    </xdr:from>
    <xdr:to>
      <xdr:col>14</xdr:col>
      <xdr:colOff>79375</xdr:colOff>
      <xdr:row>96</xdr:row>
      <xdr:rowOff>95555</xdr:rowOff>
    </xdr:to>
    <xdr:sp macro="" textlink="">
      <xdr:nvSpPr>
        <xdr:cNvPr id="466" name="フローチャート : 判断 465"/>
        <xdr:cNvSpPr/>
      </xdr:nvSpPr>
      <xdr:spPr>
        <a:xfrm>
          <a:off x="9588500" y="1645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112082</xdr:rowOff>
    </xdr:from>
    <xdr:ext cx="534377" cy="259045"/>
    <xdr:sp macro="" textlink="">
      <xdr:nvSpPr>
        <xdr:cNvPr id="467" name="テキスト ボックス 466"/>
        <xdr:cNvSpPr txBox="1"/>
      </xdr:nvSpPr>
      <xdr:spPr>
        <a:xfrm>
          <a:off x="9372111" y="1622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169190</xdr:rowOff>
    </xdr:from>
    <xdr:to>
      <xdr:col>12</xdr:col>
      <xdr:colOff>511175</xdr:colOff>
      <xdr:row>96</xdr:row>
      <xdr:rowOff>17475</xdr:rowOff>
    </xdr:to>
    <xdr:cxnSp macro="">
      <xdr:nvCxnSpPr>
        <xdr:cNvPr id="468" name="直線コネクタ 467"/>
        <xdr:cNvCxnSpPr/>
      </xdr:nvCxnSpPr>
      <xdr:spPr>
        <a:xfrm flipV="1">
          <a:off x="7861300" y="16456940"/>
          <a:ext cx="889000" cy="19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135896</xdr:rowOff>
    </xdr:from>
    <xdr:to>
      <xdr:col>12</xdr:col>
      <xdr:colOff>561975</xdr:colOff>
      <xdr:row>96</xdr:row>
      <xdr:rowOff>66046</xdr:rowOff>
    </xdr:to>
    <xdr:sp macro="" textlink="">
      <xdr:nvSpPr>
        <xdr:cNvPr id="469" name="フローチャート : 判断 468"/>
        <xdr:cNvSpPr/>
      </xdr:nvSpPr>
      <xdr:spPr>
        <a:xfrm>
          <a:off x="8699500" y="16423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57173</xdr:rowOff>
    </xdr:from>
    <xdr:ext cx="534377" cy="259045"/>
    <xdr:sp macro="" textlink="">
      <xdr:nvSpPr>
        <xdr:cNvPr id="470" name="テキスト ボックス 469"/>
        <xdr:cNvSpPr txBox="1"/>
      </xdr:nvSpPr>
      <xdr:spPr>
        <a:xfrm>
          <a:off x="8483111" y="16516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17475</xdr:rowOff>
    </xdr:from>
    <xdr:to>
      <xdr:col>11</xdr:col>
      <xdr:colOff>307975</xdr:colOff>
      <xdr:row>97</xdr:row>
      <xdr:rowOff>19819</xdr:rowOff>
    </xdr:to>
    <xdr:cxnSp macro="">
      <xdr:nvCxnSpPr>
        <xdr:cNvPr id="471" name="直線コネクタ 470"/>
        <xdr:cNvCxnSpPr/>
      </xdr:nvCxnSpPr>
      <xdr:spPr>
        <a:xfrm flipV="1">
          <a:off x="6972300" y="16476675"/>
          <a:ext cx="889000" cy="173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93187</xdr:rowOff>
    </xdr:from>
    <xdr:to>
      <xdr:col>11</xdr:col>
      <xdr:colOff>358775</xdr:colOff>
      <xdr:row>97</xdr:row>
      <xdr:rowOff>23337</xdr:rowOff>
    </xdr:to>
    <xdr:sp macro="" textlink="">
      <xdr:nvSpPr>
        <xdr:cNvPr id="472" name="フローチャート : 判断 471"/>
        <xdr:cNvSpPr/>
      </xdr:nvSpPr>
      <xdr:spPr>
        <a:xfrm>
          <a:off x="7810500" y="16552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14464</xdr:rowOff>
    </xdr:from>
    <xdr:ext cx="534377" cy="259045"/>
    <xdr:sp macro="" textlink="">
      <xdr:nvSpPr>
        <xdr:cNvPr id="473" name="テキスト ボックス 472"/>
        <xdr:cNvSpPr txBox="1"/>
      </xdr:nvSpPr>
      <xdr:spPr>
        <a:xfrm>
          <a:off x="7594111" y="1664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71526</xdr:rowOff>
    </xdr:from>
    <xdr:to>
      <xdr:col>10</xdr:col>
      <xdr:colOff>155575</xdr:colOff>
      <xdr:row>97</xdr:row>
      <xdr:rowOff>1676</xdr:rowOff>
    </xdr:to>
    <xdr:sp macro="" textlink="">
      <xdr:nvSpPr>
        <xdr:cNvPr id="474" name="フローチャート : 判断 473"/>
        <xdr:cNvSpPr/>
      </xdr:nvSpPr>
      <xdr:spPr>
        <a:xfrm>
          <a:off x="6921500" y="16530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18203</xdr:rowOff>
    </xdr:from>
    <xdr:ext cx="534377" cy="259045"/>
    <xdr:sp macro="" textlink="">
      <xdr:nvSpPr>
        <xdr:cNvPr id="475" name="テキスト ボックス 474"/>
        <xdr:cNvSpPr txBox="1"/>
      </xdr:nvSpPr>
      <xdr:spPr>
        <a:xfrm>
          <a:off x="6705111" y="1630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42,912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1803</xdr:rowOff>
    </xdr:from>
    <xdr:to>
      <xdr:col>15</xdr:col>
      <xdr:colOff>231775</xdr:colOff>
      <xdr:row>97</xdr:row>
      <xdr:rowOff>103403</xdr:rowOff>
    </xdr:to>
    <xdr:sp macro="" textlink="">
      <xdr:nvSpPr>
        <xdr:cNvPr id="481" name="円/楕円 480"/>
        <xdr:cNvSpPr/>
      </xdr:nvSpPr>
      <xdr:spPr>
        <a:xfrm>
          <a:off x="10426700" y="1663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151680</xdr:rowOff>
    </xdr:from>
    <xdr:ext cx="534377" cy="259045"/>
    <xdr:sp macro="" textlink="">
      <xdr:nvSpPr>
        <xdr:cNvPr id="482" name="土木費該当値テキスト"/>
        <xdr:cNvSpPr txBox="1"/>
      </xdr:nvSpPr>
      <xdr:spPr>
        <a:xfrm>
          <a:off x="10528300" y="16610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37,572</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68765</xdr:rowOff>
    </xdr:from>
    <xdr:to>
      <xdr:col>14</xdr:col>
      <xdr:colOff>79375</xdr:colOff>
      <xdr:row>96</xdr:row>
      <xdr:rowOff>170365</xdr:rowOff>
    </xdr:to>
    <xdr:sp macro="" textlink="">
      <xdr:nvSpPr>
        <xdr:cNvPr id="483" name="円/楕円 482"/>
        <xdr:cNvSpPr/>
      </xdr:nvSpPr>
      <xdr:spPr>
        <a:xfrm>
          <a:off x="9588500" y="1652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161492</xdr:rowOff>
    </xdr:from>
    <xdr:ext cx="534377" cy="259045"/>
    <xdr:sp macro="" textlink="">
      <xdr:nvSpPr>
        <xdr:cNvPr id="484" name="テキスト ボックス 483"/>
        <xdr:cNvSpPr txBox="1"/>
      </xdr:nvSpPr>
      <xdr:spPr>
        <a:xfrm>
          <a:off x="9372111" y="1662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43,057</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118390</xdr:rowOff>
    </xdr:from>
    <xdr:to>
      <xdr:col>12</xdr:col>
      <xdr:colOff>561975</xdr:colOff>
      <xdr:row>96</xdr:row>
      <xdr:rowOff>48540</xdr:rowOff>
    </xdr:to>
    <xdr:sp macro="" textlink="">
      <xdr:nvSpPr>
        <xdr:cNvPr id="485" name="円/楕円 484"/>
        <xdr:cNvSpPr/>
      </xdr:nvSpPr>
      <xdr:spPr>
        <a:xfrm>
          <a:off x="8699500" y="1640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65067</xdr:rowOff>
    </xdr:from>
    <xdr:ext cx="534377" cy="259045"/>
    <xdr:sp macro="" textlink="">
      <xdr:nvSpPr>
        <xdr:cNvPr id="486" name="テキスト ボックス 485"/>
        <xdr:cNvSpPr txBox="1"/>
      </xdr:nvSpPr>
      <xdr:spPr>
        <a:xfrm>
          <a:off x="8483111" y="16181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49,452</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138125</xdr:rowOff>
    </xdr:from>
    <xdr:to>
      <xdr:col>11</xdr:col>
      <xdr:colOff>358775</xdr:colOff>
      <xdr:row>96</xdr:row>
      <xdr:rowOff>68275</xdr:rowOff>
    </xdr:to>
    <xdr:sp macro="" textlink="">
      <xdr:nvSpPr>
        <xdr:cNvPr id="487" name="円/楕円 486"/>
        <xdr:cNvSpPr/>
      </xdr:nvSpPr>
      <xdr:spPr>
        <a:xfrm>
          <a:off x="7810500" y="1642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84802</xdr:rowOff>
    </xdr:from>
    <xdr:ext cx="534377" cy="259045"/>
    <xdr:sp macro="" textlink="">
      <xdr:nvSpPr>
        <xdr:cNvPr id="488" name="テキスト ボックス 487"/>
        <xdr:cNvSpPr txBox="1"/>
      </xdr:nvSpPr>
      <xdr:spPr>
        <a:xfrm>
          <a:off x="7594111" y="16201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48,416</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140469</xdr:rowOff>
    </xdr:from>
    <xdr:to>
      <xdr:col>10</xdr:col>
      <xdr:colOff>155575</xdr:colOff>
      <xdr:row>97</xdr:row>
      <xdr:rowOff>70619</xdr:rowOff>
    </xdr:to>
    <xdr:sp macro="" textlink="">
      <xdr:nvSpPr>
        <xdr:cNvPr id="489" name="円/楕円 488"/>
        <xdr:cNvSpPr/>
      </xdr:nvSpPr>
      <xdr:spPr>
        <a:xfrm>
          <a:off x="6921500" y="1659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61746</xdr:rowOff>
    </xdr:from>
    <xdr:ext cx="534377" cy="259045"/>
    <xdr:sp macro="" textlink="">
      <xdr:nvSpPr>
        <xdr:cNvPr id="490" name="テキスト ボックス 489"/>
        <xdr:cNvSpPr txBox="1"/>
      </xdr:nvSpPr>
      <xdr:spPr>
        <a:xfrm>
          <a:off x="6705111" y="16692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39,293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3" name="テキスト ボックス 502"/>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5" name="テキスト ボックス 50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1" name="テキスト ボックス 510"/>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158559</xdr:rowOff>
    </xdr:from>
    <xdr:to>
      <xdr:col>23</xdr:col>
      <xdr:colOff>516889</xdr:colOff>
      <xdr:row>39</xdr:row>
      <xdr:rowOff>115963</xdr:rowOff>
    </xdr:to>
    <xdr:cxnSp macro="">
      <xdr:nvCxnSpPr>
        <xdr:cNvPr id="515" name="直線コネクタ 514"/>
        <xdr:cNvCxnSpPr/>
      </xdr:nvCxnSpPr>
      <xdr:spPr>
        <a:xfrm flipV="1">
          <a:off x="16317595" y="5473509"/>
          <a:ext cx="1269" cy="1329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119790</xdr:rowOff>
    </xdr:from>
    <xdr:ext cx="469744" cy="259045"/>
    <xdr:sp macro="" textlink="">
      <xdr:nvSpPr>
        <xdr:cNvPr id="516" name="消防費最小値テキスト"/>
        <xdr:cNvSpPr txBox="1"/>
      </xdr:nvSpPr>
      <xdr:spPr>
        <a:xfrm>
          <a:off x="16370300" y="6806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8,123</a:t>
          </a:r>
          <a:endParaRPr kumimoji="1" lang="ja-JP" altLang="en-US" sz="1000" b="1">
            <a:latin typeface="ＭＳ Ｐゴシック"/>
          </a:endParaRPr>
        </a:p>
      </xdr:txBody>
    </xdr:sp>
    <xdr:clientData/>
  </xdr:oneCellAnchor>
  <xdr:twoCellAnchor>
    <xdr:from>
      <xdr:col>23</xdr:col>
      <xdr:colOff>428625</xdr:colOff>
      <xdr:row>39</xdr:row>
      <xdr:rowOff>115963</xdr:rowOff>
    </xdr:from>
    <xdr:to>
      <xdr:col>23</xdr:col>
      <xdr:colOff>606425</xdr:colOff>
      <xdr:row>39</xdr:row>
      <xdr:rowOff>115963</xdr:rowOff>
    </xdr:to>
    <xdr:cxnSp macro="">
      <xdr:nvCxnSpPr>
        <xdr:cNvPr id="517" name="直線コネクタ 516"/>
        <xdr:cNvCxnSpPr/>
      </xdr:nvCxnSpPr>
      <xdr:spPr>
        <a:xfrm>
          <a:off x="16230600" y="6802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105236</xdr:rowOff>
    </xdr:from>
    <xdr:ext cx="534377" cy="259045"/>
    <xdr:sp macro="" textlink="">
      <xdr:nvSpPr>
        <xdr:cNvPr id="518" name="消防費最大値テキスト"/>
        <xdr:cNvSpPr txBox="1"/>
      </xdr:nvSpPr>
      <xdr:spPr>
        <a:xfrm>
          <a:off x="16370300" y="5248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43,005</a:t>
          </a:r>
          <a:endParaRPr kumimoji="1" lang="ja-JP" altLang="en-US" sz="1000" b="1">
            <a:latin typeface="ＭＳ Ｐゴシック"/>
          </a:endParaRPr>
        </a:p>
      </xdr:txBody>
    </xdr:sp>
    <xdr:clientData/>
  </xdr:oneCellAnchor>
  <xdr:twoCellAnchor>
    <xdr:from>
      <xdr:col>23</xdr:col>
      <xdr:colOff>428625</xdr:colOff>
      <xdr:row>31</xdr:row>
      <xdr:rowOff>158559</xdr:rowOff>
    </xdr:from>
    <xdr:to>
      <xdr:col>23</xdr:col>
      <xdr:colOff>606425</xdr:colOff>
      <xdr:row>31</xdr:row>
      <xdr:rowOff>158559</xdr:rowOff>
    </xdr:to>
    <xdr:cxnSp macro="">
      <xdr:nvCxnSpPr>
        <xdr:cNvPr id="519" name="直線コネクタ 518"/>
        <xdr:cNvCxnSpPr/>
      </xdr:nvCxnSpPr>
      <xdr:spPr>
        <a:xfrm>
          <a:off x="16230600" y="5473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121412</xdr:rowOff>
    </xdr:from>
    <xdr:to>
      <xdr:col>23</xdr:col>
      <xdr:colOff>517525</xdr:colOff>
      <xdr:row>38</xdr:row>
      <xdr:rowOff>63309</xdr:rowOff>
    </xdr:to>
    <xdr:cxnSp macro="">
      <xdr:nvCxnSpPr>
        <xdr:cNvPr id="520" name="直線コネクタ 519"/>
        <xdr:cNvCxnSpPr/>
      </xdr:nvCxnSpPr>
      <xdr:spPr>
        <a:xfrm>
          <a:off x="15481300" y="6293612"/>
          <a:ext cx="838200" cy="284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124198</xdr:rowOff>
    </xdr:from>
    <xdr:ext cx="534377" cy="259045"/>
    <xdr:sp macro="" textlink="">
      <xdr:nvSpPr>
        <xdr:cNvPr id="521" name="消防費平均値テキスト"/>
        <xdr:cNvSpPr txBox="1"/>
      </xdr:nvSpPr>
      <xdr:spPr>
        <a:xfrm>
          <a:off x="16370300" y="6296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16,174</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101321</xdr:rowOff>
    </xdr:from>
    <xdr:to>
      <xdr:col>23</xdr:col>
      <xdr:colOff>568325</xdr:colOff>
      <xdr:row>38</xdr:row>
      <xdr:rowOff>31471</xdr:rowOff>
    </xdr:to>
    <xdr:sp macro="" textlink="">
      <xdr:nvSpPr>
        <xdr:cNvPr id="522" name="フローチャート : 判断 521"/>
        <xdr:cNvSpPr/>
      </xdr:nvSpPr>
      <xdr:spPr>
        <a:xfrm>
          <a:off x="16268700" y="644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121412</xdr:rowOff>
    </xdr:from>
    <xdr:to>
      <xdr:col>22</xdr:col>
      <xdr:colOff>365125</xdr:colOff>
      <xdr:row>37</xdr:row>
      <xdr:rowOff>137681</xdr:rowOff>
    </xdr:to>
    <xdr:cxnSp macro="">
      <xdr:nvCxnSpPr>
        <xdr:cNvPr id="523" name="直線コネクタ 522"/>
        <xdr:cNvCxnSpPr/>
      </xdr:nvCxnSpPr>
      <xdr:spPr>
        <a:xfrm flipV="1">
          <a:off x="14592300" y="6293612"/>
          <a:ext cx="889000" cy="18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60020</xdr:rowOff>
    </xdr:from>
    <xdr:to>
      <xdr:col>22</xdr:col>
      <xdr:colOff>415925</xdr:colOff>
      <xdr:row>37</xdr:row>
      <xdr:rowOff>161620</xdr:rowOff>
    </xdr:to>
    <xdr:sp macro="" textlink="">
      <xdr:nvSpPr>
        <xdr:cNvPr id="524" name="フローチャート : 判断 523"/>
        <xdr:cNvSpPr/>
      </xdr:nvSpPr>
      <xdr:spPr>
        <a:xfrm>
          <a:off x="15430500" y="640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152747</xdr:rowOff>
    </xdr:from>
    <xdr:ext cx="534377" cy="259045"/>
    <xdr:sp macro="" textlink="">
      <xdr:nvSpPr>
        <xdr:cNvPr id="525" name="テキスト ボックス 524"/>
        <xdr:cNvSpPr txBox="1"/>
      </xdr:nvSpPr>
      <xdr:spPr>
        <a:xfrm>
          <a:off x="15214111" y="6496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91999</xdr:rowOff>
    </xdr:from>
    <xdr:to>
      <xdr:col>21</xdr:col>
      <xdr:colOff>161925</xdr:colOff>
      <xdr:row>37</xdr:row>
      <xdr:rowOff>137681</xdr:rowOff>
    </xdr:to>
    <xdr:cxnSp macro="">
      <xdr:nvCxnSpPr>
        <xdr:cNvPr id="526" name="直線コネクタ 525"/>
        <xdr:cNvCxnSpPr/>
      </xdr:nvCxnSpPr>
      <xdr:spPr>
        <a:xfrm>
          <a:off x="13703300" y="6435649"/>
          <a:ext cx="889000" cy="4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83680</xdr:rowOff>
    </xdr:from>
    <xdr:to>
      <xdr:col>21</xdr:col>
      <xdr:colOff>212725</xdr:colOff>
      <xdr:row>38</xdr:row>
      <xdr:rowOff>13830</xdr:rowOff>
    </xdr:to>
    <xdr:sp macro="" textlink="">
      <xdr:nvSpPr>
        <xdr:cNvPr id="527" name="フローチャート : 判断 526"/>
        <xdr:cNvSpPr/>
      </xdr:nvSpPr>
      <xdr:spPr>
        <a:xfrm>
          <a:off x="14541500" y="64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30357</xdr:rowOff>
    </xdr:from>
    <xdr:ext cx="534377" cy="259045"/>
    <xdr:sp macro="" textlink="">
      <xdr:nvSpPr>
        <xdr:cNvPr id="528" name="テキスト ボックス 527"/>
        <xdr:cNvSpPr txBox="1"/>
      </xdr:nvSpPr>
      <xdr:spPr>
        <a:xfrm>
          <a:off x="14325111" y="6202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91999</xdr:rowOff>
    </xdr:from>
    <xdr:to>
      <xdr:col>19</xdr:col>
      <xdr:colOff>644525</xdr:colOff>
      <xdr:row>38</xdr:row>
      <xdr:rowOff>71654</xdr:rowOff>
    </xdr:to>
    <xdr:cxnSp macro="">
      <xdr:nvCxnSpPr>
        <xdr:cNvPr id="529" name="直線コネクタ 528"/>
        <xdr:cNvCxnSpPr/>
      </xdr:nvCxnSpPr>
      <xdr:spPr>
        <a:xfrm flipV="1">
          <a:off x="12814300" y="6435649"/>
          <a:ext cx="889000" cy="15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114236</xdr:rowOff>
    </xdr:from>
    <xdr:to>
      <xdr:col>20</xdr:col>
      <xdr:colOff>9525</xdr:colOff>
      <xdr:row>38</xdr:row>
      <xdr:rowOff>44386</xdr:rowOff>
    </xdr:to>
    <xdr:sp macro="" textlink="">
      <xdr:nvSpPr>
        <xdr:cNvPr id="530" name="フローチャート : 判断 529"/>
        <xdr:cNvSpPr/>
      </xdr:nvSpPr>
      <xdr:spPr>
        <a:xfrm>
          <a:off x="13652500" y="6457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35513</xdr:rowOff>
    </xdr:from>
    <xdr:ext cx="534377" cy="259045"/>
    <xdr:sp macro="" textlink="">
      <xdr:nvSpPr>
        <xdr:cNvPr id="531" name="テキスト ボックス 530"/>
        <xdr:cNvSpPr txBox="1"/>
      </xdr:nvSpPr>
      <xdr:spPr>
        <a:xfrm>
          <a:off x="13436111" y="6550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125438</xdr:rowOff>
    </xdr:from>
    <xdr:to>
      <xdr:col>18</xdr:col>
      <xdr:colOff>492125</xdr:colOff>
      <xdr:row>38</xdr:row>
      <xdr:rowOff>55588</xdr:rowOff>
    </xdr:to>
    <xdr:sp macro="" textlink="">
      <xdr:nvSpPr>
        <xdr:cNvPr id="532" name="フローチャート : 判断 531"/>
        <xdr:cNvSpPr/>
      </xdr:nvSpPr>
      <xdr:spPr>
        <a:xfrm>
          <a:off x="12763500" y="6469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72115</xdr:rowOff>
    </xdr:from>
    <xdr:ext cx="534377" cy="259045"/>
    <xdr:sp macro="" textlink="">
      <xdr:nvSpPr>
        <xdr:cNvPr id="533" name="テキスト ボックス 532"/>
        <xdr:cNvSpPr txBox="1"/>
      </xdr:nvSpPr>
      <xdr:spPr>
        <a:xfrm>
          <a:off x="12547111" y="624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12509</xdr:rowOff>
    </xdr:from>
    <xdr:to>
      <xdr:col>23</xdr:col>
      <xdr:colOff>568325</xdr:colOff>
      <xdr:row>38</xdr:row>
      <xdr:rowOff>114109</xdr:rowOff>
    </xdr:to>
    <xdr:sp macro="" textlink="">
      <xdr:nvSpPr>
        <xdr:cNvPr id="539" name="円/楕円 538"/>
        <xdr:cNvSpPr/>
      </xdr:nvSpPr>
      <xdr:spPr>
        <a:xfrm>
          <a:off x="16268700" y="6527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162386</xdr:rowOff>
    </xdr:from>
    <xdr:ext cx="534377" cy="259045"/>
    <xdr:sp macro="" textlink="">
      <xdr:nvSpPr>
        <xdr:cNvPr id="540" name="消防費該当値テキスト"/>
        <xdr:cNvSpPr txBox="1"/>
      </xdr:nvSpPr>
      <xdr:spPr>
        <a:xfrm>
          <a:off x="16370300" y="6506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14,005</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70612</xdr:rowOff>
    </xdr:from>
    <xdr:to>
      <xdr:col>22</xdr:col>
      <xdr:colOff>415925</xdr:colOff>
      <xdr:row>37</xdr:row>
      <xdr:rowOff>762</xdr:rowOff>
    </xdr:to>
    <xdr:sp macro="" textlink="">
      <xdr:nvSpPr>
        <xdr:cNvPr id="541" name="円/楕円 540"/>
        <xdr:cNvSpPr/>
      </xdr:nvSpPr>
      <xdr:spPr>
        <a:xfrm>
          <a:off x="15430500" y="624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17289</xdr:rowOff>
    </xdr:from>
    <xdr:ext cx="534377" cy="259045"/>
    <xdr:sp macro="" textlink="">
      <xdr:nvSpPr>
        <xdr:cNvPr id="542" name="テキスト ボックス 541"/>
        <xdr:cNvSpPr txBox="1"/>
      </xdr:nvSpPr>
      <xdr:spPr>
        <a:xfrm>
          <a:off x="15214111" y="6018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21,480</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86881</xdr:rowOff>
    </xdr:from>
    <xdr:to>
      <xdr:col>21</xdr:col>
      <xdr:colOff>212725</xdr:colOff>
      <xdr:row>38</xdr:row>
      <xdr:rowOff>17031</xdr:rowOff>
    </xdr:to>
    <xdr:sp macro="" textlink="">
      <xdr:nvSpPr>
        <xdr:cNvPr id="543" name="円/楕円 542"/>
        <xdr:cNvSpPr/>
      </xdr:nvSpPr>
      <xdr:spPr>
        <a:xfrm>
          <a:off x="14541500" y="6430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8158</xdr:rowOff>
    </xdr:from>
    <xdr:ext cx="534377" cy="259045"/>
    <xdr:sp macro="" textlink="">
      <xdr:nvSpPr>
        <xdr:cNvPr id="544" name="テキスト ボックス 543"/>
        <xdr:cNvSpPr txBox="1"/>
      </xdr:nvSpPr>
      <xdr:spPr>
        <a:xfrm>
          <a:off x="14325111" y="6523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16,553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41199</xdr:rowOff>
    </xdr:from>
    <xdr:to>
      <xdr:col>20</xdr:col>
      <xdr:colOff>9525</xdr:colOff>
      <xdr:row>37</xdr:row>
      <xdr:rowOff>142799</xdr:rowOff>
    </xdr:to>
    <xdr:sp macro="" textlink="">
      <xdr:nvSpPr>
        <xdr:cNvPr id="545" name="円/楕円 544"/>
        <xdr:cNvSpPr/>
      </xdr:nvSpPr>
      <xdr:spPr>
        <a:xfrm>
          <a:off x="13652500" y="6384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159326</xdr:rowOff>
    </xdr:from>
    <xdr:ext cx="534377" cy="259045"/>
    <xdr:sp macro="" textlink="">
      <xdr:nvSpPr>
        <xdr:cNvPr id="546" name="テキスト ボックス 545"/>
        <xdr:cNvSpPr txBox="1"/>
      </xdr:nvSpPr>
      <xdr:spPr>
        <a:xfrm>
          <a:off x="13436111" y="6160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17,752</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20854</xdr:rowOff>
    </xdr:from>
    <xdr:to>
      <xdr:col>18</xdr:col>
      <xdr:colOff>492125</xdr:colOff>
      <xdr:row>38</xdr:row>
      <xdr:rowOff>122454</xdr:rowOff>
    </xdr:to>
    <xdr:sp macro="" textlink="">
      <xdr:nvSpPr>
        <xdr:cNvPr id="547" name="円/楕円 546"/>
        <xdr:cNvSpPr/>
      </xdr:nvSpPr>
      <xdr:spPr>
        <a:xfrm>
          <a:off x="12763500" y="6535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113581</xdr:rowOff>
    </xdr:from>
    <xdr:ext cx="534377" cy="259045"/>
    <xdr:sp macro="" textlink="">
      <xdr:nvSpPr>
        <xdr:cNvPr id="548" name="テキスト ボックス 547"/>
        <xdr:cNvSpPr txBox="1"/>
      </xdr:nvSpPr>
      <xdr:spPr>
        <a:xfrm>
          <a:off x="12547111" y="6628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13,786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47,123</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9" name="テキスト ボックス 55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0" name="直線コネクタ 55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1" name="テキスト ボックス 560"/>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2" name="直線コネクタ 56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3" name="テキスト ボックス 562"/>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5" name="テキスト ボックス 564"/>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6" name="直線コネクタ 56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67" name="テキスト ボックス 566"/>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8" name="直線コネクタ 56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9" name="テキスト ボックス 568"/>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15037</xdr:rowOff>
    </xdr:from>
    <xdr:to>
      <xdr:col>23</xdr:col>
      <xdr:colOff>516889</xdr:colOff>
      <xdr:row>58</xdr:row>
      <xdr:rowOff>129489</xdr:rowOff>
    </xdr:to>
    <xdr:cxnSp macro="">
      <xdr:nvCxnSpPr>
        <xdr:cNvPr id="573" name="直線コネクタ 572"/>
        <xdr:cNvCxnSpPr/>
      </xdr:nvCxnSpPr>
      <xdr:spPr>
        <a:xfrm flipV="1">
          <a:off x="16317595" y="8587537"/>
          <a:ext cx="1269" cy="1486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133316</xdr:rowOff>
    </xdr:from>
    <xdr:ext cx="534377" cy="259045"/>
    <xdr:sp macro="" textlink="">
      <xdr:nvSpPr>
        <xdr:cNvPr id="574" name="教育費最小値テキスト"/>
        <xdr:cNvSpPr txBox="1"/>
      </xdr:nvSpPr>
      <xdr:spPr>
        <a:xfrm>
          <a:off x="16370300" y="10077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24,536</a:t>
          </a:r>
          <a:endParaRPr kumimoji="1" lang="ja-JP" altLang="en-US" sz="1000" b="1">
            <a:latin typeface="ＭＳ Ｐゴシック"/>
          </a:endParaRPr>
        </a:p>
      </xdr:txBody>
    </xdr:sp>
    <xdr:clientData/>
  </xdr:oneCellAnchor>
  <xdr:twoCellAnchor>
    <xdr:from>
      <xdr:col>23</xdr:col>
      <xdr:colOff>428625</xdr:colOff>
      <xdr:row>58</xdr:row>
      <xdr:rowOff>129489</xdr:rowOff>
    </xdr:from>
    <xdr:to>
      <xdr:col>23</xdr:col>
      <xdr:colOff>606425</xdr:colOff>
      <xdr:row>58</xdr:row>
      <xdr:rowOff>129489</xdr:rowOff>
    </xdr:to>
    <xdr:cxnSp macro="">
      <xdr:nvCxnSpPr>
        <xdr:cNvPr id="575" name="直線コネクタ 574"/>
        <xdr:cNvCxnSpPr/>
      </xdr:nvCxnSpPr>
      <xdr:spPr>
        <a:xfrm>
          <a:off x="16230600" y="10073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133164</xdr:rowOff>
    </xdr:from>
    <xdr:ext cx="599010" cy="259045"/>
    <xdr:sp macro="" textlink="">
      <xdr:nvSpPr>
        <xdr:cNvPr id="576" name="教育費最大値テキスト"/>
        <xdr:cNvSpPr txBox="1"/>
      </xdr:nvSpPr>
      <xdr:spPr>
        <a:xfrm>
          <a:off x="16370300" y="8362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102,544</a:t>
          </a:r>
          <a:endParaRPr kumimoji="1" lang="ja-JP" altLang="en-US" sz="1000" b="1">
            <a:latin typeface="ＭＳ Ｐゴシック"/>
          </a:endParaRPr>
        </a:p>
      </xdr:txBody>
    </xdr:sp>
    <xdr:clientData/>
  </xdr:oneCellAnchor>
  <xdr:twoCellAnchor>
    <xdr:from>
      <xdr:col>23</xdr:col>
      <xdr:colOff>428625</xdr:colOff>
      <xdr:row>50</xdr:row>
      <xdr:rowOff>15037</xdr:rowOff>
    </xdr:from>
    <xdr:to>
      <xdr:col>23</xdr:col>
      <xdr:colOff>606425</xdr:colOff>
      <xdr:row>50</xdr:row>
      <xdr:rowOff>15037</xdr:rowOff>
    </xdr:to>
    <xdr:cxnSp macro="">
      <xdr:nvCxnSpPr>
        <xdr:cNvPr id="577" name="直線コネクタ 576"/>
        <xdr:cNvCxnSpPr/>
      </xdr:nvCxnSpPr>
      <xdr:spPr>
        <a:xfrm>
          <a:off x="16230600" y="8587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106249</xdr:rowOff>
    </xdr:from>
    <xdr:to>
      <xdr:col>23</xdr:col>
      <xdr:colOff>517525</xdr:colOff>
      <xdr:row>55</xdr:row>
      <xdr:rowOff>143015</xdr:rowOff>
    </xdr:to>
    <xdr:cxnSp macro="">
      <xdr:nvCxnSpPr>
        <xdr:cNvPr id="578" name="直線コネクタ 577"/>
        <xdr:cNvCxnSpPr/>
      </xdr:nvCxnSpPr>
      <xdr:spPr>
        <a:xfrm flipV="1">
          <a:off x="15481300" y="9364549"/>
          <a:ext cx="838200" cy="208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142594</xdr:rowOff>
    </xdr:from>
    <xdr:ext cx="534377" cy="259045"/>
    <xdr:sp macro="" textlink="">
      <xdr:nvSpPr>
        <xdr:cNvPr id="579" name="教育費平均値テキスト"/>
        <xdr:cNvSpPr txBox="1"/>
      </xdr:nvSpPr>
      <xdr:spPr>
        <a:xfrm>
          <a:off x="16370300" y="9572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47,049</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164167</xdr:rowOff>
    </xdr:from>
    <xdr:to>
      <xdr:col>23</xdr:col>
      <xdr:colOff>568325</xdr:colOff>
      <xdr:row>56</xdr:row>
      <xdr:rowOff>94317</xdr:rowOff>
    </xdr:to>
    <xdr:sp macro="" textlink="">
      <xdr:nvSpPr>
        <xdr:cNvPr id="580" name="フローチャート : 判断 579"/>
        <xdr:cNvSpPr/>
      </xdr:nvSpPr>
      <xdr:spPr>
        <a:xfrm>
          <a:off x="16268700" y="95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86475</xdr:rowOff>
    </xdr:from>
    <xdr:to>
      <xdr:col>22</xdr:col>
      <xdr:colOff>365125</xdr:colOff>
      <xdr:row>55</xdr:row>
      <xdr:rowOff>143015</xdr:rowOff>
    </xdr:to>
    <xdr:cxnSp macro="">
      <xdr:nvCxnSpPr>
        <xdr:cNvPr id="581" name="直線コネクタ 580"/>
        <xdr:cNvCxnSpPr/>
      </xdr:nvCxnSpPr>
      <xdr:spPr>
        <a:xfrm>
          <a:off x="14592300" y="9516225"/>
          <a:ext cx="889000" cy="5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3690</xdr:rowOff>
    </xdr:from>
    <xdr:to>
      <xdr:col>22</xdr:col>
      <xdr:colOff>415925</xdr:colOff>
      <xdr:row>56</xdr:row>
      <xdr:rowOff>105290</xdr:rowOff>
    </xdr:to>
    <xdr:sp macro="" textlink="">
      <xdr:nvSpPr>
        <xdr:cNvPr id="582" name="フローチャート : 判断 581"/>
        <xdr:cNvSpPr/>
      </xdr:nvSpPr>
      <xdr:spPr>
        <a:xfrm>
          <a:off x="15430500" y="96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96417</xdr:rowOff>
    </xdr:from>
    <xdr:ext cx="534377" cy="259045"/>
    <xdr:sp macro="" textlink="">
      <xdr:nvSpPr>
        <xdr:cNvPr id="583" name="テキスト ボックス 582"/>
        <xdr:cNvSpPr txBox="1"/>
      </xdr:nvSpPr>
      <xdr:spPr>
        <a:xfrm>
          <a:off x="15214111" y="969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19</xdr:col>
      <xdr:colOff>644525</xdr:colOff>
      <xdr:row>55</xdr:row>
      <xdr:rowOff>86475</xdr:rowOff>
    </xdr:from>
    <xdr:to>
      <xdr:col>21</xdr:col>
      <xdr:colOff>161925</xdr:colOff>
      <xdr:row>55</xdr:row>
      <xdr:rowOff>125774</xdr:rowOff>
    </xdr:to>
    <xdr:cxnSp macro="">
      <xdr:nvCxnSpPr>
        <xdr:cNvPr id="584" name="直線コネクタ 583"/>
        <xdr:cNvCxnSpPr/>
      </xdr:nvCxnSpPr>
      <xdr:spPr>
        <a:xfrm flipV="1">
          <a:off x="13703300" y="9516225"/>
          <a:ext cx="889000" cy="39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12014</xdr:rowOff>
    </xdr:from>
    <xdr:to>
      <xdr:col>21</xdr:col>
      <xdr:colOff>212725</xdr:colOff>
      <xdr:row>56</xdr:row>
      <xdr:rowOff>113614</xdr:rowOff>
    </xdr:to>
    <xdr:sp macro="" textlink="">
      <xdr:nvSpPr>
        <xdr:cNvPr id="585" name="フローチャート : 判断 584"/>
        <xdr:cNvSpPr/>
      </xdr:nvSpPr>
      <xdr:spPr>
        <a:xfrm>
          <a:off x="14541500" y="961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104741</xdr:rowOff>
    </xdr:from>
    <xdr:ext cx="534377" cy="259045"/>
    <xdr:sp macro="" textlink="">
      <xdr:nvSpPr>
        <xdr:cNvPr id="586" name="テキスト ボックス 585"/>
        <xdr:cNvSpPr txBox="1"/>
      </xdr:nvSpPr>
      <xdr:spPr>
        <a:xfrm>
          <a:off x="14325111" y="9705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125774</xdr:rowOff>
    </xdr:from>
    <xdr:to>
      <xdr:col>19</xdr:col>
      <xdr:colOff>644525</xdr:colOff>
      <xdr:row>56</xdr:row>
      <xdr:rowOff>170409</xdr:rowOff>
    </xdr:to>
    <xdr:cxnSp macro="">
      <xdr:nvCxnSpPr>
        <xdr:cNvPr id="587" name="直線コネクタ 586"/>
        <xdr:cNvCxnSpPr/>
      </xdr:nvCxnSpPr>
      <xdr:spPr>
        <a:xfrm flipV="1">
          <a:off x="12814300" y="9555524"/>
          <a:ext cx="889000" cy="2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36532</xdr:rowOff>
    </xdr:from>
    <xdr:to>
      <xdr:col>20</xdr:col>
      <xdr:colOff>9525</xdr:colOff>
      <xdr:row>56</xdr:row>
      <xdr:rowOff>138132</xdr:rowOff>
    </xdr:to>
    <xdr:sp macro="" textlink="">
      <xdr:nvSpPr>
        <xdr:cNvPr id="588" name="フローチャート : 判断 587"/>
        <xdr:cNvSpPr/>
      </xdr:nvSpPr>
      <xdr:spPr>
        <a:xfrm>
          <a:off x="13652500" y="96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129259</xdr:rowOff>
    </xdr:from>
    <xdr:ext cx="534377" cy="259045"/>
    <xdr:sp macro="" textlink="">
      <xdr:nvSpPr>
        <xdr:cNvPr id="589" name="テキスト ボックス 588"/>
        <xdr:cNvSpPr txBox="1"/>
      </xdr:nvSpPr>
      <xdr:spPr>
        <a:xfrm>
          <a:off x="13436111" y="973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76060</xdr:rowOff>
    </xdr:from>
    <xdr:to>
      <xdr:col>18</xdr:col>
      <xdr:colOff>492125</xdr:colOff>
      <xdr:row>57</xdr:row>
      <xdr:rowOff>6210</xdr:rowOff>
    </xdr:to>
    <xdr:sp macro="" textlink="">
      <xdr:nvSpPr>
        <xdr:cNvPr id="590" name="フローチャート : 判断 589"/>
        <xdr:cNvSpPr/>
      </xdr:nvSpPr>
      <xdr:spPr>
        <a:xfrm>
          <a:off x="12763500" y="9677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22737</xdr:rowOff>
    </xdr:from>
    <xdr:ext cx="534377" cy="259045"/>
    <xdr:sp macro="" textlink="">
      <xdr:nvSpPr>
        <xdr:cNvPr id="591" name="テキスト ボックス 590"/>
        <xdr:cNvSpPr txBox="1"/>
      </xdr:nvSpPr>
      <xdr:spPr>
        <a:xfrm>
          <a:off x="12547111" y="9452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42,674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55449</xdr:rowOff>
    </xdr:from>
    <xdr:to>
      <xdr:col>23</xdr:col>
      <xdr:colOff>568325</xdr:colOff>
      <xdr:row>54</xdr:row>
      <xdr:rowOff>157049</xdr:rowOff>
    </xdr:to>
    <xdr:sp macro="" textlink="">
      <xdr:nvSpPr>
        <xdr:cNvPr id="597" name="円/楕円 596"/>
        <xdr:cNvSpPr/>
      </xdr:nvSpPr>
      <xdr:spPr>
        <a:xfrm>
          <a:off x="16268700" y="931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78326</xdr:rowOff>
    </xdr:from>
    <xdr:ext cx="534377" cy="259045"/>
    <xdr:sp macro="" textlink="">
      <xdr:nvSpPr>
        <xdr:cNvPr id="598" name="教育費該当値テキスト"/>
        <xdr:cNvSpPr txBox="1"/>
      </xdr:nvSpPr>
      <xdr:spPr>
        <a:xfrm>
          <a:off x="16370300" y="9165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61,756</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92215</xdr:rowOff>
    </xdr:from>
    <xdr:to>
      <xdr:col>22</xdr:col>
      <xdr:colOff>415925</xdr:colOff>
      <xdr:row>56</xdr:row>
      <xdr:rowOff>22365</xdr:rowOff>
    </xdr:to>
    <xdr:sp macro="" textlink="">
      <xdr:nvSpPr>
        <xdr:cNvPr id="599" name="円/楕円 598"/>
        <xdr:cNvSpPr/>
      </xdr:nvSpPr>
      <xdr:spPr>
        <a:xfrm>
          <a:off x="15430500" y="952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38892</xdr:rowOff>
    </xdr:from>
    <xdr:ext cx="534377" cy="259045"/>
    <xdr:sp macro="" textlink="">
      <xdr:nvSpPr>
        <xdr:cNvPr id="600" name="テキスト ボックス 599"/>
        <xdr:cNvSpPr txBox="1"/>
      </xdr:nvSpPr>
      <xdr:spPr>
        <a:xfrm>
          <a:off x="15214111" y="9297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50,826</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35675</xdr:rowOff>
    </xdr:from>
    <xdr:to>
      <xdr:col>21</xdr:col>
      <xdr:colOff>212725</xdr:colOff>
      <xdr:row>55</xdr:row>
      <xdr:rowOff>137275</xdr:rowOff>
    </xdr:to>
    <xdr:sp macro="" textlink="">
      <xdr:nvSpPr>
        <xdr:cNvPr id="601" name="円/楕円 600"/>
        <xdr:cNvSpPr/>
      </xdr:nvSpPr>
      <xdr:spPr>
        <a:xfrm>
          <a:off x="14541500" y="946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53</xdr:row>
      <xdr:rowOff>153802</xdr:rowOff>
    </xdr:from>
    <xdr:ext cx="534377" cy="259045"/>
    <xdr:sp macro="" textlink="">
      <xdr:nvSpPr>
        <xdr:cNvPr id="602" name="テキスト ボックス 601"/>
        <xdr:cNvSpPr txBox="1"/>
      </xdr:nvSpPr>
      <xdr:spPr>
        <a:xfrm>
          <a:off x="14325111" y="9240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53,794</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74974</xdr:rowOff>
    </xdr:from>
    <xdr:to>
      <xdr:col>20</xdr:col>
      <xdr:colOff>9525</xdr:colOff>
      <xdr:row>56</xdr:row>
      <xdr:rowOff>5124</xdr:rowOff>
    </xdr:to>
    <xdr:sp macro="" textlink="">
      <xdr:nvSpPr>
        <xdr:cNvPr id="603" name="円/楕円 602"/>
        <xdr:cNvSpPr/>
      </xdr:nvSpPr>
      <xdr:spPr>
        <a:xfrm>
          <a:off x="13652500" y="950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21651</xdr:rowOff>
    </xdr:from>
    <xdr:ext cx="534377" cy="259045"/>
    <xdr:sp macro="" textlink="">
      <xdr:nvSpPr>
        <xdr:cNvPr id="604" name="テキスト ボックス 603"/>
        <xdr:cNvSpPr txBox="1"/>
      </xdr:nvSpPr>
      <xdr:spPr>
        <a:xfrm>
          <a:off x="13436111" y="9279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51,731</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119609</xdr:rowOff>
    </xdr:from>
    <xdr:to>
      <xdr:col>18</xdr:col>
      <xdr:colOff>492125</xdr:colOff>
      <xdr:row>57</xdr:row>
      <xdr:rowOff>49759</xdr:rowOff>
    </xdr:to>
    <xdr:sp macro="" textlink="">
      <xdr:nvSpPr>
        <xdr:cNvPr id="605" name="円/楕円 604"/>
        <xdr:cNvSpPr/>
      </xdr:nvSpPr>
      <xdr:spPr>
        <a:xfrm>
          <a:off x="12763500" y="9720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40886</xdr:rowOff>
    </xdr:from>
    <xdr:ext cx="534377" cy="259045"/>
    <xdr:sp macro="" textlink="">
      <xdr:nvSpPr>
        <xdr:cNvPr id="606" name="テキスト ボックス 605"/>
        <xdr:cNvSpPr txBox="1"/>
      </xdr:nvSpPr>
      <xdr:spPr>
        <a:xfrm>
          <a:off x="12547111" y="9813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40,388</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0" name="テキスト ボックス 61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2" name="テキスト ボックス 62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4" name="テキスト ボックス 62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6" name="テキスト ボックス 62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69406</xdr:rowOff>
    </xdr:from>
    <xdr:to>
      <xdr:col>23</xdr:col>
      <xdr:colOff>516889</xdr:colOff>
      <xdr:row>79</xdr:row>
      <xdr:rowOff>44450</xdr:rowOff>
    </xdr:to>
    <xdr:cxnSp macro="">
      <xdr:nvCxnSpPr>
        <xdr:cNvPr id="630" name="直線コネクタ 629"/>
        <xdr:cNvCxnSpPr/>
      </xdr:nvCxnSpPr>
      <xdr:spPr>
        <a:xfrm flipV="1">
          <a:off x="16317595" y="12242356"/>
          <a:ext cx="1269" cy="1346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16083</xdr:rowOff>
    </xdr:from>
    <xdr:ext cx="534377" cy="259045"/>
    <xdr:sp macro="" textlink="">
      <xdr:nvSpPr>
        <xdr:cNvPr id="633" name="災害復旧費最大値テキスト"/>
        <xdr:cNvSpPr txBox="1"/>
      </xdr:nvSpPr>
      <xdr:spPr>
        <a:xfrm>
          <a:off x="16370300" y="12017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71</xdr:row>
      <xdr:rowOff>69406</xdr:rowOff>
    </xdr:from>
    <xdr:to>
      <xdr:col>23</xdr:col>
      <xdr:colOff>606425</xdr:colOff>
      <xdr:row>71</xdr:row>
      <xdr:rowOff>69406</xdr:rowOff>
    </xdr:to>
    <xdr:cxnSp macro="">
      <xdr:nvCxnSpPr>
        <xdr:cNvPr id="634" name="直線コネクタ 633"/>
        <xdr:cNvCxnSpPr/>
      </xdr:nvCxnSpPr>
      <xdr:spPr>
        <a:xfrm>
          <a:off x="16230600" y="12242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36373</xdr:rowOff>
    </xdr:from>
    <xdr:to>
      <xdr:col>23</xdr:col>
      <xdr:colOff>517525</xdr:colOff>
      <xdr:row>79</xdr:row>
      <xdr:rowOff>38925</xdr:rowOff>
    </xdr:to>
    <xdr:cxnSp macro="">
      <xdr:nvCxnSpPr>
        <xdr:cNvPr id="635" name="直線コネクタ 634"/>
        <xdr:cNvCxnSpPr/>
      </xdr:nvCxnSpPr>
      <xdr:spPr>
        <a:xfrm>
          <a:off x="15481300" y="13580923"/>
          <a:ext cx="838200" cy="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132999</xdr:rowOff>
    </xdr:from>
    <xdr:ext cx="469744" cy="259045"/>
    <xdr:sp macro="" textlink="">
      <xdr:nvSpPr>
        <xdr:cNvPr id="636" name="災害復旧費平均値テキスト"/>
        <xdr:cNvSpPr txBox="1"/>
      </xdr:nvSpPr>
      <xdr:spPr>
        <a:xfrm>
          <a:off x="16370300" y="13334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110122</xdr:rowOff>
    </xdr:from>
    <xdr:to>
      <xdr:col>23</xdr:col>
      <xdr:colOff>568325</xdr:colOff>
      <xdr:row>79</xdr:row>
      <xdr:rowOff>40272</xdr:rowOff>
    </xdr:to>
    <xdr:sp macro="" textlink="">
      <xdr:nvSpPr>
        <xdr:cNvPr id="637" name="フローチャート : 判断 636"/>
        <xdr:cNvSpPr/>
      </xdr:nvSpPr>
      <xdr:spPr>
        <a:xfrm>
          <a:off x="16268700" y="1348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16866</xdr:rowOff>
    </xdr:from>
    <xdr:to>
      <xdr:col>22</xdr:col>
      <xdr:colOff>365125</xdr:colOff>
      <xdr:row>79</xdr:row>
      <xdr:rowOff>36373</xdr:rowOff>
    </xdr:to>
    <xdr:cxnSp macro="">
      <xdr:nvCxnSpPr>
        <xdr:cNvPr id="638" name="直線コネクタ 637"/>
        <xdr:cNvCxnSpPr/>
      </xdr:nvCxnSpPr>
      <xdr:spPr>
        <a:xfrm>
          <a:off x="14592300" y="13561416"/>
          <a:ext cx="889000" cy="19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16700</xdr:rowOff>
    </xdr:from>
    <xdr:to>
      <xdr:col>22</xdr:col>
      <xdr:colOff>415925</xdr:colOff>
      <xdr:row>78</xdr:row>
      <xdr:rowOff>118300</xdr:rowOff>
    </xdr:to>
    <xdr:sp macro="" textlink="">
      <xdr:nvSpPr>
        <xdr:cNvPr id="639" name="フローチャート : 判断 638"/>
        <xdr:cNvSpPr/>
      </xdr:nvSpPr>
      <xdr:spPr>
        <a:xfrm>
          <a:off x="15430500" y="1338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134827</xdr:rowOff>
    </xdr:from>
    <xdr:ext cx="469744" cy="259045"/>
    <xdr:sp macro="" textlink="">
      <xdr:nvSpPr>
        <xdr:cNvPr id="640" name="テキスト ボックス 639"/>
        <xdr:cNvSpPr txBox="1"/>
      </xdr:nvSpPr>
      <xdr:spPr>
        <a:xfrm>
          <a:off x="15246427" y="1316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16866</xdr:rowOff>
    </xdr:from>
    <xdr:to>
      <xdr:col>21</xdr:col>
      <xdr:colOff>161925</xdr:colOff>
      <xdr:row>79</xdr:row>
      <xdr:rowOff>35040</xdr:rowOff>
    </xdr:to>
    <xdr:cxnSp macro="">
      <xdr:nvCxnSpPr>
        <xdr:cNvPr id="641" name="直線コネクタ 640"/>
        <xdr:cNvCxnSpPr/>
      </xdr:nvCxnSpPr>
      <xdr:spPr>
        <a:xfrm flipV="1">
          <a:off x="13703300" y="13561416"/>
          <a:ext cx="889000" cy="1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5766</xdr:rowOff>
    </xdr:from>
    <xdr:to>
      <xdr:col>21</xdr:col>
      <xdr:colOff>212725</xdr:colOff>
      <xdr:row>78</xdr:row>
      <xdr:rowOff>107366</xdr:rowOff>
    </xdr:to>
    <xdr:sp macro="" textlink="">
      <xdr:nvSpPr>
        <xdr:cNvPr id="642" name="フローチャート : 判断 641"/>
        <xdr:cNvSpPr/>
      </xdr:nvSpPr>
      <xdr:spPr>
        <a:xfrm>
          <a:off x="14541500" y="13378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123893</xdr:rowOff>
    </xdr:from>
    <xdr:ext cx="469744" cy="259045"/>
    <xdr:sp macro="" textlink="">
      <xdr:nvSpPr>
        <xdr:cNvPr id="643" name="テキスト ボックス 642"/>
        <xdr:cNvSpPr txBox="1"/>
      </xdr:nvSpPr>
      <xdr:spPr>
        <a:xfrm>
          <a:off x="14357427" y="13154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33553</xdr:rowOff>
    </xdr:from>
    <xdr:to>
      <xdr:col>19</xdr:col>
      <xdr:colOff>644525</xdr:colOff>
      <xdr:row>79</xdr:row>
      <xdr:rowOff>35040</xdr:rowOff>
    </xdr:to>
    <xdr:cxnSp macro="">
      <xdr:nvCxnSpPr>
        <xdr:cNvPr id="644" name="直線コネクタ 643"/>
        <xdr:cNvCxnSpPr/>
      </xdr:nvCxnSpPr>
      <xdr:spPr>
        <a:xfrm>
          <a:off x="12814300" y="13578103"/>
          <a:ext cx="889000" cy="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153136</xdr:rowOff>
    </xdr:from>
    <xdr:to>
      <xdr:col>20</xdr:col>
      <xdr:colOff>9525</xdr:colOff>
      <xdr:row>78</xdr:row>
      <xdr:rowOff>83286</xdr:rowOff>
    </xdr:to>
    <xdr:sp macro="" textlink="">
      <xdr:nvSpPr>
        <xdr:cNvPr id="645" name="フローチャート : 判断 644"/>
        <xdr:cNvSpPr/>
      </xdr:nvSpPr>
      <xdr:spPr>
        <a:xfrm>
          <a:off x="13652500" y="13354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99813</xdr:rowOff>
    </xdr:from>
    <xdr:ext cx="469744" cy="259045"/>
    <xdr:sp macro="" textlink="">
      <xdr:nvSpPr>
        <xdr:cNvPr id="646" name="テキスト ボックス 645"/>
        <xdr:cNvSpPr txBox="1"/>
      </xdr:nvSpPr>
      <xdr:spPr>
        <a:xfrm>
          <a:off x="13468427" y="13130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23673</xdr:rowOff>
    </xdr:from>
    <xdr:to>
      <xdr:col>18</xdr:col>
      <xdr:colOff>492125</xdr:colOff>
      <xdr:row>78</xdr:row>
      <xdr:rowOff>125273</xdr:rowOff>
    </xdr:to>
    <xdr:sp macro="" textlink="">
      <xdr:nvSpPr>
        <xdr:cNvPr id="647" name="フローチャート : 判断 646"/>
        <xdr:cNvSpPr/>
      </xdr:nvSpPr>
      <xdr:spPr>
        <a:xfrm>
          <a:off x="12763500" y="13396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141800</xdr:rowOff>
    </xdr:from>
    <xdr:ext cx="469744" cy="259045"/>
    <xdr:sp macro="" textlink="">
      <xdr:nvSpPr>
        <xdr:cNvPr id="648" name="テキスト ボックス 647"/>
        <xdr:cNvSpPr txBox="1"/>
      </xdr:nvSpPr>
      <xdr:spPr>
        <a:xfrm>
          <a:off x="12579427" y="13172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159575</xdr:rowOff>
    </xdr:from>
    <xdr:to>
      <xdr:col>23</xdr:col>
      <xdr:colOff>568325</xdr:colOff>
      <xdr:row>79</xdr:row>
      <xdr:rowOff>89725</xdr:rowOff>
    </xdr:to>
    <xdr:sp macro="" textlink="">
      <xdr:nvSpPr>
        <xdr:cNvPr id="654" name="円/楕円 653"/>
        <xdr:cNvSpPr/>
      </xdr:nvSpPr>
      <xdr:spPr>
        <a:xfrm>
          <a:off x="16268700" y="1353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88548</xdr:rowOff>
    </xdr:from>
    <xdr:ext cx="378565" cy="259045"/>
    <xdr:sp macro="" textlink="">
      <xdr:nvSpPr>
        <xdr:cNvPr id="655" name="災害復旧費該当値テキスト"/>
        <xdr:cNvSpPr txBox="1"/>
      </xdr:nvSpPr>
      <xdr:spPr>
        <a:xfrm>
          <a:off x="16370300" y="134616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157023</xdr:rowOff>
    </xdr:from>
    <xdr:to>
      <xdr:col>22</xdr:col>
      <xdr:colOff>415925</xdr:colOff>
      <xdr:row>79</xdr:row>
      <xdr:rowOff>87173</xdr:rowOff>
    </xdr:to>
    <xdr:sp macro="" textlink="">
      <xdr:nvSpPr>
        <xdr:cNvPr id="656" name="円/楕円 655"/>
        <xdr:cNvSpPr/>
      </xdr:nvSpPr>
      <xdr:spPr>
        <a:xfrm>
          <a:off x="15430500" y="1353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78300</xdr:rowOff>
    </xdr:from>
    <xdr:ext cx="378565" cy="259045"/>
    <xdr:sp macro="" textlink="">
      <xdr:nvSpPr>
        <xdr:cNvPr id="657" name="テキスト ボックス 656"/>
        <xdr:cNvSpPr txBox="1"/>
      </xdr:nvSpPr>
      <xdr:spPr>
        <a:xfrm>
          <a:off x="15292017" y="13622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137516</xdr:rowOff>
    </xdr:from>
    <xdr:to>
      <xdr:col>21</xdr:col>
      <xdr:colOff>212725</xdr:colOff>
      <xdr:row>79</xdr:row>
      <xdr:rowOff>67666</xdr:rowOff>
    </xdr:to>
    <xdr:sp macro="" textlink="">
      <xdr:nvSpPr>
        <xdr:cNvPr id="658" name="円/楕円 657"/>
        <xdr:cNvSpPr/>
      </xdr:nvSpPr>
      <xdr:spPr>
        <a:xfrm>
          <a:off x="14541500" y="13510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58793</xdr:rowOff>
    </xdr:from>
    <xdr:ext cx="378565" cy="259045"/>
    <xdr:sp macro="" textlink="">
      <xdr:nvSpPr>
        <xdr:cNvPr id="659" name="テキスト ボックス 658"/>
        <xdr:cNvSpPr txBox="1"/>
      </xdr:nvSpPr>
      <xdr:spPr>
        <a:xfrm>
          <a:off x="14403017" y="13603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155690</xdr:rowOff>
    </xdr:from>
    <xdr:to>
      <xdr:col>20</xdr:col>
      <xdr:colOff>9525</xdr:colOff>
      <xdr:row>79</xdr:row>
      <xdr:rowOff>85840</xdr:rowOff>
    </xdr:to>
    <xdr:sp macro="" textlink="">
      <xdr:nvSpPr>
        <xdr:cNvPr id="660" name="円/楕円 659"/>
        <xdr:cNvSpPr/>
      </xdr:nvSpPr>
      <xdr:spPr>
        <a:xfrm>
          <a:off x="13652500" y="1352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76967</xdr:rowOff>
    </xdr:from>
    <xdr:ext cx="378565" cy="259045"/>
    <xdr:sp macro="" textlink="">
      <xdr:nvSpPr>
        <xdr:cNvPr id="661" name="テキスト ボックス 660"/>
        <xdr:cNvSpPr txBox="1"/>
      </xdr:nvSpPr>
      <xdr:spPr>
        <a:xfrm>
          <a:off x="13514017" y="136215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154203</xdr:rowOff>
    </xdr:from>
    <xdr:to>
      <xdr:col>18</xdr:col>
      <xdr:colOff>492125</xdr:colOff>
      <xdr:row>79</xdr:row>
      <xdr:rowOff>84353</xdr:rowOff>
    </xdr:to>
    <xdr:sp macro="" textlink="">
      <xdr:nvSpPr>
        <xdr:cNvPr id="662" name="円/楕円 661"/>
        <xdr:cNvSpPr/>
      </xdr:nvSpPr>
      <xdr:spPr>
        <a:xfrm>
          <a:off x="12763500" y="1352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75480</xdr:rowOff>
    </xdr:from>
    <xdr:ext cx="378565" cy="259045"/>
    <xdr:sp macro="" textlink="">
      <xdr:nvSpPr>
        <xdr:cNvPr id="663" name="テキスト ボックス 662"/>
        <xdr:cNvSpPr txBox="1"/>
      </xdr:nvSpPr>
      <xdr:spPr>
        <a:xfrm>
          <a:off x="12625017" y="13620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49,842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4" name="直線コネクタ 67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5" name="テキスト ボックス 674"/>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6" name="直線コネクタ 67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7" name="テキスト ボックス 67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8" name="直線コネクタ 67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9" name="テキスト ボックス 67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0" name="直線コネクタ 67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1" name="テキスト ボックス 68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2" name="直線コネクタ 68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3" name="テキスト ボックス 682"/>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4" name="直線コネクタ 68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5" name="テキスト ボックス 68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7" name="テキスト ボックス 68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151978</xdr:rowOff>
    </xdr:from>
    <xdr:to>
      <xdr:col>23</xdr:col>
      <xdr:colOff>516889</xdr:colOff>
      <xdr:row>98</xdr:row>
      <xdr:rowOff>85244</xdr:rowOff>
    </xdr:to>
    <xdr:cxnSp macro="">
      <xdr:nvCxnSpPr>
        <xdr:cNvPr id="689" name="直線コネクタ 688"/>
        <xdr:cNvCxnSpPr/>
      </xdr:nvCxnSpPr>
      <xdr:spPr>
        <a:xfrm flipV="1">
          <a:off x="16317595" y="15411028"/>
          <a:ext cx="1269" cy="147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89071</xdr:rowOff>
    </xdr:from>
    <xdr:ext cx="534377" cy="259045"/>
    <xdr:sp macro="" textlink="">
      <xdr:nvSpPr>
        <xdr:cNvPr id="690" name="公債費最小値テキスト"/>
        <xdr:cNvSpPr txBox="1"/>
      </xdr:nvSpPr>
      <xdr:spPr>
        <a:xfrm>
          <a:off x="16370300" y="1689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98</xdr:row>
      <xdr:rowOff>85244</xdr:rowOff>
    </xdr:from>
    <xdr:to>
      <xdr:col>23</xdr:col>
      <xdr:colOff>606425</xdr:colOff>
      <xdr:row>98</xdr:row>
      <xdr:rowOff>85244</xdr:rowOff>
    </xdr:to>
    <xdr:cxnSp macro="">
      <xdr:nvCxnSpPr>
        <xdr:cNvPr id="691" name="直線コネクタ 690"/>
        <xdr:cNvCxnSpPr/>
      </xdr:nvCxnSpPr>
      <xdr:spPr>
        <a:xfrm>
          <a:off x="16230600" y="1688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98655</xdr:rowOff>
    </xdr:from>
    <xdr:ext cx="599010" cy="259045"/>
    <xdr:sp macro="" textlink="">
      <xdr:nvSpPr>
        <xdr:cNvPr id="692" name="公債費最大値テキスト"/>
        <xdr:cNvSpPr txBox="1"/>
      </xdr:nvSpPr>
      <xdr:spPr>
        <a:xfrm>
          <a:off x="16370300" y="15186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89</xdr:row>
      <xdr:rowOff>151978</xdr:rowOff>
    </xdr:from>
    <xdr:to>
      <xdr:col>23</xdr:col>
      <xdr:colOff>606425</xdr:colOff>
      <xdr:row>89</xdr:row>
      <xdr:rowOff>151978</xdr:rowOff>
    </xdr:to>
    <xdr:cxnSp macro="">
      <xdr:nvCxnSpPr>
        <xdr:cNvPr id="693" name="直線コネクタ 692"/>
        <xdr:cNvCxnSpPr/>
      </xdr:nvCxnSpPr>
      <xdr:spPr>
        <a:xfrm>
          <a:off x="16230600" y="15411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26690</xdr:rowOff>
    </xdr:from>
    <xdr:to>
      <xdr:col>23</xdr:col>
      <xdr:colOff>517525</xdr:colOff>
      <xdr:row>95</xdr:row>
      <xdr:rowOff>50301</xdr:rowOff>
    </xdr:to>
    <xdr:cxnSp macro="">
      <xdr:nvCxnSpPr>
        <xdr:cNvPr id="694" name="直線コネクタ 693"/>
        <xdr:cNvCxnSpPr/>
      </xdr:nvCxnSpPr>
      <xdr:spPr>
        <a:xfrm>
          <a:off x="15481300" y="16314440"/>
          <a:ext cx="838200" cy="23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40629</xdr:rowOff>
    </xdr:from>
    <xdr:ext cx="534377" cy="259045"/>
    <xdr:sp macro="" textlink="">
      <xdr:nvSpPr>
        <xdr:cNvPr id="695" name="公債費平均値テキスト"/>
        <xdr:cNvSpPr txBox="1"/>
      </xdr:nvSpPr>
      <xdr:spPr>
        <a:xfrm>
          <a:off x="16370300" y="163283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41,135</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62202</xdr:rowOff>
    </xdr:from>
    <xdr:to>
      <xdr:col>23</xdr:col>
      <xdr:colOff>568325</xdr:colOff>
      <xdr:row>95</xdr:row>
      <xdr:rowOff>163802</xdr:rowOff>
    </xdr:to>
    <xdr:sp macro="" textlink="">
      <xdr:nvSpPr>
        <xdr:cNvPr id="696" name="フローチャート : 判断 695"/>
        <xdr:cNvSpPr/>
      </xdr:nvSpPr>
      <xdr:spPr>
        <a:xfrm>
          <a:off x="16268700" y="1634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94</xdr:row>
      <xdr:rowOff>165075</xdr:rowOff>
    </xdr:from>
    <xdr:to>
      <xdr:col>22</xdr:col>
      <xdr:colOff>365125</xdr:colOff>
      <xdr:row>95</xdr:row>
      <xdr:rowOff>26690</xdr:rowOff>
    </xdr:to>
    <xdr:cxnSp macro="">
      <xdr:nvCxnSpPr>
        <xdr:cNvPr id="697" name="直線コネクタ 696"/>
        <xdr:cNvCxnSpPr/>
      </xdr:nvCxnSpPr>
      <xdr:spPr>
        <a:xfrm>
          <a:off x="14592300" y="16281375"/>
          <a:ext cx="889000" cy="33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170363</xdr:rowOff>
    </xdr:from>
    <xdr:to>
      <xdr:col>22</xdr:col>
      <xdr:colOff>415925</xdr:colOff>
      <xdr:row>95</xdr:row>
      <xdr:rowOff>100513</xdr:rowOff>
    </xdr:to>
    <xdr:sp macro="" textlink="">
      <xdr:nvSpPr>
        <xdr:cNvPr id="698" name="フローチャート : 判断 697"/>
        <xdr:cNvSpPr/>
      </xdr:nvSpPr>
      <xdr:spPr>
        <a:xfrm>
          <a:off x="15430500" y="1628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91640</xdr:rowOff>
    </xdr:from>
    <xdr:ext cx="534377" cy="259045"/>
    <xdr:sp macro="" textlink="">
      <xdr:nvSpPr>
        <xdr:cNvPr id="699" name="テキスト ボックス 698"/>
        <xdr:cNvSpPr txBox="1"/>
      </xdr:nvSpPr>
      <xdr:spPr>
        <a:xfrm>
          <a:off x="15214111" y="16379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19</xdr:col>
      <xdr:colOff>644525</xdr:colOff>
      <xdr:row>94</xdr:row>
      <xdr:rowOff>155653</xdr:rowOff>
    </xdr:from>
    <xdr:to>
      <xdr:col>21</xdr:col>
      <xdr:colOff>161925</xdr:colOff>
      <xdr:row>94</xdr:row>
      <xdr:rowOff>165075</xdr:rowOff>
    </xdr:to>
    <xdr:cxnSp macro="">
      <xdr:nvCxnSpPr>
        <xdr:cNvPr id="700" name="直線コネクタ 699"/>
        <xdr:cNvCxnSpPr/>
      </xdr:nvCxnSpPr>
      <xdr:spPr>
        <a:xfrm>
          <a:off x="13703300" y="16271953"/>
          <a:ext cx="889000" cy="9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1722</xdr:rowOff>
    </xdr:from>
    <xdr:to>
      <xdr:col>21</xdr:col>
      <xdr:colOff>212725</xdr:colOff>
      <xdr:row>95</xdr:row>
      <xdr:rowOff>103322</xdr:rowOff>
    </xdr:to>
    <xdr:sp macro="" textlink="">
      <xdr:nvSpPr>
        <xdr:cNvPr id="701" name="フローチャート : 判断 700"/>
        <xdr:cNvSpPr/>
      </xdr:nvSpPr>
      <xdr:spPr>
        <a:xfrm>
          <a:off x="14541500" y="1628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94449</xdr:rowOff>
    </xdr:from>
    <xdr:ext cx="534377" cy="259045"/>
    <xdr:sp macro="" textlink="">
      <xdr:nvSpPr>
        <xdr:cNvPr id="702" name="テキスト ボックス 701"/>
        <xdr:cNvSpPr txBox="1"/>
      </xdr:nvSpPr>
      <xdr:spPr>
        <a:xfrm>
          <a:off x="14325111" y="16382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115305</xdr:rowOff>
    </xdr:from>
    <xdr:to>
      <xdr:col>19</xdr:col>
      <xdr:colOff>644525</xdr:colOff>
      <xdr:row>94</xdr:row>
      <xdr:rowOff>155653</xdr:rowOff>
    </xdr:to>
    <xdr:cxnSp macro="">
      <xdr:nvCxnSpPr>
        <xdr:cNvPr id="703" name="直線コネクタ 702"/>
        <xdr:cNvCxnSpPr/>
      </xdr:nvCxnSpPr>
      <xdr:spPr>
        <a:xfrm>
          <a:off x="12814300" y="16231605"/>
          <a:ext cx="889000" cy="40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170983</xdr:rowOff>
    </xdr:from>
    <xdr:to>
      <xdr:col>20</xdr:col>
      <xdr:colOff>9525</xdr:colOff>
      <xdr:row>95</xdr:row>
      <xdr:rowOff>101133</xdr:rowOff>
    </xdr:to>
    <xdr:sp macro="" textlink="">
      <xdr:nvSpPr>
        <xdr:cNvPr id="704" name="フローチャート : 判断 703"/>
        <xdr:cNvSpPr/>
      </xdr:nvSpPr>
      <xdr:spPr>
        <a:xfrm>
          <a:off x="13652500" y="1628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92260</xdr:rowOff>
    </xdr:from>
    <xdr:ext cx="534377" cy="259045"/>
    <xdr:sp macro="" textlink="">
      <xdr:nvSpPr>
        <xdr:cNvPr id="705" name="テキスト ボックス 704"/>
        <xdr:cNvSpPr txBox="1"/>
      </xdr:nvSpPr>
      <xdr:spPr>
        <a:xfrm>
          <a:off x="13436111" y="16380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152222</xdr:rowOff>
    </xdr:from>
    <xdr:to>
      <xdr:col>18</xdr:col>
      <xdr:colOff>492125</xdr:colOff>
      <xdr:row>95</xdr:row>
      <xdr:rowOff>82372</xdr:rowOff>
    </xdr:to>
    <xdr:sp macro="" textlink="">
      <xdr:nvSpPr>
        <xdr:cNvPr id="706" name="フローチャート : 判断 705"/>
        <xdr:cNvSpPr/>
      </xdr:nvSpPr>
      <xdr:spPr>
        <a:xfrm>
          <a:off x="12763500" y="162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73499</xdr:rowOff>
    </xdr:from>
    <xdr:ext cx="534377" cy="259045"/>
    <xdr:sp macro="" textlink="">
      <xdr:nvSpPr>
        <xdr:cNvPr id="707" name="テキスト ボックス 706"/>
        <xdr:cNvSpPr txBox="1"/>
      </xdr:nvSpPr>
      <xdr:spPr>
        <a:xfrm>
          <a:off x="12547111" y="1636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94</xdr:row>
      <xdr:rowOff>170951</xdr:rowOff>
    </xdr:from>
    <xdr:to>
      <xdr:col>23</xdr:col>
      <xdr:colOff>568325</xdr:colOff>
      <xdr:row>95</xdr:row>
      <xdr:rowOff>101101</xdr:rowOff>
    </xdr:to>
    <xdr:sp macro="" textlink="">
      <xdr:nvSpPr>
        <xdr:cNvPr id="713" name="円/楕円 712"/>
        <xdr:cNvSpPr/>
      </xdr:nvSpPr>
      <xdr:spPr>
        <a:xfrm>
          <a:off x="16268700" y="1628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22378</xdr:rowOff>
    </xdr:from>
    <xdr:ext cx="534377" cy="259045"/>
    <xdr:sp macro="" textlink="">
      <xdr:nvSpPr>
        <xdr:cNvPr id="714" name="公債費該当値テキスト"/>
        <xdr:cNvSpPr txBox="1"/>
      </xdr:nvSpPr>
      <xdr:spPr>
        <a:xfrm>
          <a:off x="16370300" y="1613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44,975</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147340</xdr:rowOff>
    </xdr:from>
    <xdr:to>
      <xdr:col>22</xdr:col>
      <xdr:colOff>415925</xdr:colOff>
      <xdr:row>95</xdr:row>
      <xdr:rowOff>77490</xdr:rowOff>
    </xdr:to>
    <xdr:sp macro="" textlink="">
      <xdr:nvSpPr>
        <xdr:cNvPr id="715" name="円/楕円 714"/>
        <xdr:cNvSpPr/>
      </xdr:nvSpPr>
      <xdr:spPr>
        <a:xfrm>
          <a:off x="15430500" y="1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94017</xdr:rowOff>
    </xdr:from>
    <xdr:ext cx="534377" cy="259045"/>
    <xdr:sp macro="" textlink="">
      <xdr:nvSpPr>
        <xdr:cNvPr id="716" name="テキスト ボックス 715"/>
        <xdr:cNvSpPr txBox="1"/>
      </xdr:nvSpPr>
      <xdr:spPr>
        <a:xfrm>
          <a:off x="15214111" y="1603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46,421</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114275</xdr:rowOff>
    </xdr:from>
    <xdr:to>
      <xdr:col>21</xdr:col>
      <xdr:colOff>212725</xdr:colOff>
      <xdr:row>95</xdr:row>
      <xdr:rowOff>44425</xdr:rowOff>
    </xdr:to>
    <xdr:sp macro="" textlink="">
      <xdr:nvSpPr>
        <xdr:cNvPr id="717" name="円/楕円 716"/>
        <xdr:cNvSpPr/>
      </xdr:nvSpPr>
      <xdr:spPr>
        <a:xfrm>
          <a:off x="14541500" y="1623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60952</xdr:rowOff>
    </xdr:from>
    <xdr:ext cx="534377" cy="259045"/>
    <xdr:sp macro="" textlink="">
      <xdr:nvSpPr>
        <xdr:cNvPr id="718" name="テキスト ボックス 717"/>
        <xdr:cNvSpPr txBox="1"/>
      </xdr:nvSpPr>
      <xdr:spPr>
        <a:xfrm>
          <a:off x="14325111" y="16005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48,446</a:t>
          </a:r>
          <a:endParaRPr kumimoji="1" lang="ja-JP" altLang="en-US" sz="1000" b="1">
            <a:solidFill>
              <a:srgbClr val="FF0000"/>
            </a:solidFill>
            <a:latin typeface="ＭＳ Ｐゴシック"/>
          </a:endParaRPr>
        </a:p>
      </xdr:txBody>
    </xdr:sp>
    <xdr:clientData/>
  </xdr:oneCellAnchor>
  <xdr:twoCellAnchor>
    <xdr:from>
      <xdr:col>19</xdr:col>
      <xdr:colOff>593725</xdr:colOff>
      <xdr:row>94</xdr:row>
      <xdr:rowOff>104853</xdr:rowOff>
    </xdr:from>
    <xdr:to>
      <xdr:col>20</xdr:col>
      <xdr:colOff>9525</xdr:colOff>
      <xdr:row>95</xdr:row>
      <xdr:rowOff>35003</xdr:rowOff>
    </xdr:to>
    <xdr:sp macro="" textlink="">
      <xdr:nvSpPr>
        <xdr:cNvPr id="719" name="円/楕円 718"/>
        <xdr:cNvSpPr/>
      </xdr:nvSpPr>
      <xdr:spPr>
        <a:xfrm>
          <a:off x="13652500" y="16221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51530</xdr:rowOff>
    </xdr:from>
    <xdr:ext cx="534377" cy="259045"/>
    <xdr:sp macro="" textlink="">
      <xdr:nvSpPr>
        <xdr:cNvPr id="720" name="テキスト ボックス 719"/>
        <xdr:cNvSpPr txBox="1"/>
      </xdr:nvSpPr>
      <xdr:spPr>
        <a:xfrm>
          <a:off x="13436111" y="15996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49,023</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64505</xdr:rowOff>
    </xdr:from>
    <xdr:to>
      <xdr:col>18</xdr:col>
      <xdr:colOff>492125</xdr:colOff>
      <xdr:row>94</xdr:row>
      <xdr:rowOff>166105</xdr:rowOff>
    </xdr:to>
    <xdr:sp macro="" textlink="">
      <xdr:nvSpPr>
        <xdr:cNvPr id="721" name="円/楕円 720"/>
        <xdr:cNvSpPr/>
      </xdr:nvSpPr>
      <xdr:spPr>
        <a:xfrm>
          <a:off x="12763500" y="16180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11182</xdr:rowOff>
    </xdr:from>
    <xdr:ext cx="534377" cy="259045"/>
    <xdr:sp macro="" textlink="">
      <xdr:nvSpPr>
        <xdr:cNvPr id="722" name="テキスト ボックス 721"/>
        <xdr:cNvSpPr txBox="1"/>
      </xdr:nvSpPr>
      <xdr:spPr>
        <a:xfrm>
          <a:off x="12547111" y="1595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51,494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3" name="直線コネクタ 73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4" name="テキスト ボックス 73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5" name="直線コネクタ 73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6" name="テキスト ボックス 73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7" name="直線コネクタ 73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8" name="テキスト ボックス 737"/>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9" name="直線コネクタ 73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0" name="テキスト ボックス 739"/>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1" name="直線コネクタ 74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2" name="テキスト ボックス 741"/>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7112</xdr:rowOff>
    </xdr:from>
    <xdr:to>
      <xdr:col>32</xdr:col>
      <xdr:colOff>186689</xdr:colOff>
      <xdr:row>39</xdr:row>
      <xdr:rowOff>44450</xdr:rowOff>
    </xdr:to>
    <xdr:cxnSp macro="">
      <xdr:nvCxnSpPr>
        <xdr:cNvPr id="746" name="直線コネクタ 745"/>
        <xdr:cNvCxnSpPr/>
      </xdr:nvCxnSpPr>
      <xdr:spPr>
        <a:xfrm flipV="1">
          <a:off x="22159595" y="5150612"/>
          <a:ext cx="1269" cy="1580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55834</xdr:rowOff>
    </xdr:from>
    <xdr:ext cx="249299" cy="259045"/>
    <xdr:sp macro="" textlink="">
      <xdr:nvSpPr>
        <xdr:cNvPr id="747" name="諸支出金最小値テキスト"/>
        <xdr:cNvSpPr txBox="1"/>
      </xdr:nvSpPr>
      <xdr:spPr>
        <a:xfrm>
          <a:off x="22212300" y="6742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8" name="直線コネクタ 74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125239</xdr:rowOff>
    </xdr:from>
    <xdr:ext cx="469744" cy="259045"/>
    <xdr:sp macro="" textlink="">
      <xdr:nvSpPr>
        <xdr:cNvPr id="749" name="諸支出金最大値テキスト"/>
        <xdr:cNvSpPr txBox="1"/>
      </xdr:nvSpPr>
      <xdr:spPr>
        <a:xfrm>
          <a:off x="22212300" y="492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8,296</a:t>
          </a:r>
          <a:endParaRPr kumimoji="1" lang="ja-JP" altLang="en-US" sz="1000" b="1">
            <a:latin typeface="ＭＳ Ｐゴシック"/>
          </a:endParaRPr>
        </a:p>
      </xdr:txBody>
    </xdr:sp>
    <xdr:clientData/>
  </xdr:oneCellAnchor>
  <xdr:twoCellAnchor>
    <xdr:from>
      <xdr:col>32</xdr:col>
      <xdr:colOff>98425</xdr:colOff>
      <xdr:row>30</xdr:row>
      <xdr:rowOff>7112</xdr:rowOff>
    </xdr:from>
    <xdr:to>
      <xdr:col>32</xdr:col>
      <xdr:colOff>276225</xdr:colOff>
      <xdr:row>30</xdr:row>
      <xdr:rowOff>7112</xdr:rowOff>
    </xdr:to>
    <xdr:cxnSp macro="">
      <xdr:nvCxnSpPr>
        <xdr:cNvPr id="750" name="直線コネクタ 749"/>
        <xdr:cNvCxnSpPr/>
      </xdr:nvCxnSpPr>
      <xdr:spPr>
        <a:xfrm>
          <a:off x="22072600" y="515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1" name="直線コネクタ 750"/>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144733</xdr:rowOff>
    </xdr:from>
    <xdr:ext cx="378565" cy="259045"/>
    <xdr:sp macro="" textlink="">
      <xdr:nvSpPr>
        <xdr:cNvPr id="752" name="諸支出金平均値テキスト"/>
        <xdr:cNvSpPr txBox="1"/>
      </xdr:nvSpPr>
      <xdr:spPr>
        <a:xfrm>
          <a:off x="22212300" y="648838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121856</xdr:rowOff>
    </xdr:from>
    <xdr:to>
      <xdr:col>32</xdr:col>
      <xdr:colOff>238125</xdr:colOff>
      <xdr:row>39</xdr:row>
      <xdr:rowOff>52006</xdr:rowOff>
    </xdr:to>
    <xdr:sp macro="" textlink="">
      <xdr:nvSpPr>
        <xdr:cNvPr id="753" name="フローチャート : 判断 752"/>
        <xdr:cNvSpPr/>
      </xdr:nvSpPr>
      <xdr:spPr>
        <a:xfrm>
          <a:off x="22110700" y="66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4" name="直線コネクタ 753"/>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137668</xdr:rowOff>
    </xdr:from>
    <xdr:to>
      <xdr:col>31</xdr:col>
      <xdr:colOff>85725</xdr:colOff>
      <xdr:row>39</xdr:row>
      <xdr:rowOff>67818</xdr:rowOff>
    </xdr:to>
    <xdr:sp macro="" textlink="">
      <xdr:nvSpPr>
        <xdr:cNvPr id="755" name="フローチャート : 判断 754"/>
        <xdr:cNvSpPr/>
      </xdr:nvSpPr>
      <xdr:spPr>
        <a:xfrm>
          <a:off x="21272500" y="6652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84345</xdr:rowOff>
    </xdr:from>
    <xdr:ext cx="378565" cy="259045"/>
    <xdr:sp macro="" textlink="">
      <xdr:nvSpPr>
        <xdr:cNvPr id="756" name="テキスト ボックス 755"/>
        <xdr:cNvSpPr txBox="1"/>
      </xdr:nvSpPr>
      <xdr:spPr>
        <a:xfrm>
          <a:off x="21134017" y="6427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7" name="直線コネクタ 756"/>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140144</xdr:rowOff>
    </xdr:from>
    <xdr:to>
      <xdr:col>29</xdr:col>
      <xdr:colOff>568325</xdr:colOff>
      <xdr:row>39</xdr:row>
      <xdr:rowOff>70294</xdr:rowOff>
    </xdr:to>
    <xdr:sp macro="" textlink="">
      <xdr:nvSpPr>
        <xdr:cNvPr id="758" name="フローチャート : 判断 757"/>
        <xdr:cNvSpPr/>
      </xdr:nvSpPr>
      <xdr:spPr>
        <a:xfrm>
          <a:off x="20383500" y="665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86822</xdr:rowOff>
    </xdr:from>
    <xdr:ext cx="378565" cy="259045"/>
    <xdr:sp macro="" textlink="">
      <xdr:nvSpPr>
        <xdr:cNvPr id="759" name="テキスト ボックス 758"/>
        <xdr:cNvSpPr txBox="1"/>
      </xdr:nvSpPr>
      <xdr:spPr>
        <a:xfrm>
          <a:off x="20245017" y="64304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0" name="直線コネクタ 759"/>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120142</xdr:rowOff>
    </xdr:from>
    <xdr:to>
      <xdr:col>28</xdr:col>
      <xdr:colOff>365125</xdr:colOff>
      <xdr:row>39</xdr:row>
      <xdr:rowOff>50292</xdr:rowOff>
    </xdr:to>
    <xdr:sp macro="" textlink="">
      <xdr:nvSpPr>
        <xdr:cNvPr id="761" name="フローチャート : 判断 760"/>
        <xdr:cNvSpPr/>
      </xdr:nvSpPr>
      <xdr:spPr>
        <a:xfrm>
          <a:off x="19494500" y="6635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66819</xdr:rowOff>
    </xdr:from>
    <xdr:ext cx="378565" cy="259045"/>
    <xdr:sp macro="" textlink="">
      <xdr:nvSpPr>
        <xdr:cNvPr id="762" name="テキスト ボックス 761"/>
        <xdr:cNvSpPr txBox="1"/>
      </xdr:nvSpPr>
      <xdr:spPr>
        <a:xfrm>
          <a:off x="19356017" y="6410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112903</xdr:rowOff>
    </xdr:from>
    <xdr:to>
      <xdr:col>27</xdr:col>
      <xdr:colOff>161925</xdr:colOff>
      <xdr:row>39</xdr:row>
      <xdr:rowOff>43053</xdr:rowOff>
    </xdr:to>
    <xdr:sp macro="" textlink="">
      <xdr:nvSpPr>
        <xdr:cNvPr id="763" name="フローチャート : 判断 762"/>
        <xdr:cNvSpPr/>
      </xdr:nvSpPr>
      <xdr:spPr>
        <a:xfrm>
          <a:off x="18605500" y="662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59580</xdr:rowOff>
    </xdr:from>
    <xdr:ext cx="378565" cy="259045"/>
    <xdr:sp macro="" textlink="">
      <xdr:nvSpPr>
        <xdr:cNvPr id="764" name="テキスト ボックス 763"/>
        <xdr:cNvSpPr txBox="1"/>
      </xdr:nvSpPr>
      <xdr:spPr>
        <a:xfrm>
          <a:off x="18467017" y="64032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0" name="円/楕円 769"/>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100284</xdr:rowOff>
    </xdr:from>
    <xdr:ext cx="249299" cy="259045"/>
    <xdr:sp macro="" textlink="">
      <xdr:nvSpPr>
        <xdr:cNvPr id="771" name="諸支出金該当値テキスト"/>
        <xdr:cNvSpPr txBox="1"/>
      </xdr:nvSpPr>
      <xdr:spPr>
        <a:xfrm>
          <a:off x="22212300" y="6615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2" name="円/楕円 771"/>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3" name="テキスト ボックス 772"/>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4" name="円/楕円 773"/>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5" name="テキスト ボックス 774"/>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6" name="円/楕円 775"/>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7" name="テキスト ボックス 776"/>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8" name="円/楕円 777"/>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9" name="テキスト ボックス 778"/>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90" name="直線コネクタ 789"/>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91" name="テキスト ボックス 790"/>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92" name="直線コネクタ 791"/>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56</xdr:row>
      <xdr:rowOff>144434</xdr:rowOff>
    </xdr:from>
    <xdr:ext cx="248786" cy="259045"/>
    <xdr:sp macro="" textlink="">
      <xdr:nvSpPr>
        <xdr:cNvPr id="793" name="テキスト ボックス 792"/>
        <xdr:cNvSpPr txBox="1"/>
      </xdr:nvSpPr>
      <xdr:spPr>
        <a:xfrm>
          <a:off x="18039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4" name="直線コネクタ 793"/>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54</xdr:row>
      <xdr:rowOff>160762</xdr:rowOff>
    </xdr:from>
    <xdr:ext cx="248786" cy="259045"/>
    <xdr:sp macro="" textlink="">
      <xdr:nvSpPr>
        <xdr:cNvPr id="795" name="テキスト ボックス 794"/>
        <xdr:cNvSpPr txBox="1"/>
      </xdr:nvSpPr>
      <xdr:spPr>
        <a:xfrm>
          <a:off x="18039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6" name="直線コネクタ 795"/>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5642</xdr:rowOff>
    </xdr:from>
    <xdr:ext cx="248786" cy="259045"/>
    <xdr:sp macro="" textlink="">
      <xdr:nvSpPr>
        <xdr:cNvPr id="797" name="テキスト ボックス 796"/>
        <xdr:cNvSpPr txBox="1"/>
      </xdr:nvSpPr>
      <xdr:spPr>
        <a:xfrm>
          <a:off x="18039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8" name="直線コネクタ 797"/>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799" name="テキスト ボックス 798"/>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800" name="直線コネクタ 799"/>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801" name="テキスト ボックス 800"/>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802" name="直線コネクタ 80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803" name="テキスト ボックス 802"/>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805" name="直線コネクタ 804"/>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806"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7" name="直線コネクタ 806"/>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808"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9" name="直線コネクタ 808"/>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10" name="直線コネクタ 809"/>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811"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2" name="フローチャート : 判断 811"/>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3" name="直線コネクタ 812"/>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814" name="フローチャート : 判断 813"/>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15" name="テキスト ボックス 814"/>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6" name="直線コネクタ 815"/>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17" name="フローチャート : 判断 816"/>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18" name="テキスト ボックス 817"/>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9" name="直線コネクタ 818"/>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20" name="フローチャート : 判断 819"/>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21" name="テキスト ボックス 820"/>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67128</xdr:rowOff>
    </xdr:from>
    <xdr:to>
      <xdr:col>27</xdr:col>
      <xdr:colOff>161925</xdr:colOff>
      <xdr:row>50</xdr:row>
      <xdr:rowOff>168728</xdr:rowOff>
    </xdr:to>
    <xdr:sp macro="" textlink="">
      <xdr:nvSpPr>
        <xdr:cNvPr id="822" name="フローチャート : 判断 821"/>
        <xdr:cNvSpPr/>
      </xdr:nvSpPr>
      <xdr:spPr>
        <a:xfrm>
          <a:off x="18605500" y="863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13805</xdr:rowOff>
    </xdr:from>
    <xdr:ext cx="313932" cy="259045"/>
    <xdr:sp macro="" textlink="">
      <xdr:nvSpPr>
        <xdr:cNvPr id="823" name="テキスト ボックス 822"/>
        <xdr:cNvSpPr txBox="1"/>
      </xdr:nvSpPr>
      <xdr:spPr>
        <a:xfrm>
          <a:off x="18499333" y="8414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4" name="テキスト ボックス 82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5" name="テキスト ボックス 82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6" name="テキスト ボックス 82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7" name="テキスト ボックス 82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8" name="テキスト ボックス 82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9" name="円/楕円 828"/>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30"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31" name="円/楕円 830"/>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32" name="テキスト ボックス 831"/>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3" name="円/楕円 832"/>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34" name="テキスト ボックス 833"/>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5" name="円/楕円 834"/>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36" name="テキスト ボックス 835"/>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7" name="円/楕円 836"/>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8" name="テキスト ボックス 837"/>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9" name="正方形/長方形 8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40" name="正方形/長方形 8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41" name="テキスト ボックス 8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教育費は、住民一人当たり</a:t>
          </a:r>
          <a:r>
            <a:rPr kumimoji="1" lang="en-US" altLang="ja-JP" sz="1300">
              <a:latin typeface="ＭＳ Ｐゴシック"/>
            </a:rPr>
            <a:t>61,756</a:t>
          </a:r>
          <a:r>
            <a:rPr kumimoji="1" lang="ja-JP" altLang="en-US" sz="1300">
              <a:latin typeface="ＭＳ Ｐゴシック"/>
            </a:rPr>
            <a:t>円となっており、前年度比</a:t>
          </a:r>
          <a:r>
            <a:rPr kumimoji="1" lang="en-US" altLang="ja-JP" sz="1300">
              <a:latin typeface="ＭＳ Ｐゴシック"/>
            </a:rPr>
            <a:t>21.5</a:t>
          </a:r>
          <a:r>
            <a:rPr kumimoji="1" lang="ja-JP" altLang="en-US" sz="1300">
              <a:latin typeface="ＭＳ Ｐゴシック"/>
            </a:rPr>
            <a:t>％の上昇である。これは類似団体平均に比べかなり高い水準であるが、児童の安心安全を確保するため小学校８校の耐震補強工事の実施及び</a:t>
          </a:r>
          <a:r>
            <a:rPr kumimoji="1" lang="en-US" altLang="ja-JP" sz="1300">
              <a:latin typeface="ＭＳ Ｐゴシック"/>
            </a:rPr>
            <a:t>1</a:t>
          </a:r>
          <a:r>
            <a:rPr kumimoji="1" lang="ja-JP" altLang="en-US" sz="1300">
              <a:latin typeface="ＭＳ Ｐゴシック"/>
            </a:rPr>
            <a:t>校の改築事業に着手したこと、加えて地域コミュニティの拠点であり災害時避難所でもある地区公民館</a:t>
          </a:r>
          <a:r>
            <a:rPr kumimoji="1" lang="en-US" altLang="ja-JP" sz="1300">
              <a:latin typeface="ＭＳ Ｐゴシック"/>
            </a:rPr>
            <a:t>1</a:t>
          </a:r>
          <a:r>
            <a:rPr kumimoji="1" lang="ja-JP" altLang="en-US" sz="1300">
              <a:latin typeface="ＭＳ Ｐゴシック"/>
            </a:rPr>
            <a:t>館を移転新築整備したことが主な要因である。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実質単年度収支を黒字に保つとともに、財政調整基金の積立額を増やしている。しかし、合併特例措置期間の満了により普通交付税は段階的に縮減されており、今後も厳しい財源不足が見込まれる。今後も引き続き、歳出の削減を図りつつ、企業誘致による固定資産税の増やふるさと納税の増など財源確保の対策を推進す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すべての会計において赤字額は生じておらず、健全な財政運営に努めている。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A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28636672</v>
      </c>
      <c r="BO4" s="379"/>
      <c r="BP4" s="379"/>
      <c r="BQ4" s="379"/>
      <c r="BR4" s="379"/>
      <c r="BS4" s="379"/>
      <c r="BT4" s="379"/>
      <c r="BU4" s="380"/>
      <c r="BV4" s="378">
        <v>27437444</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4.7</v>
      </c>
      <c r="CU4" s="385"/>
      <c r="CV4" s="385"/>
      <c r="CW4" s="385"/>
      <c r="CX4" s="385"/>
      <c r="CY4" s="385"/>
      <c r="CZ4" s="385"/>
      <c r="DA4" s="386"/>
      <c r="DB4" s="384">
        <v>6.4</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27545151</v>
      </c>
      <c r="BO5" s="416"/>
      <c r="BP5" s="416"/>
      <c r="BQ5" s="416"/>
      <c r="BR5" s="416"/>
      <c r="BS5" s="416"/>
      <c r="BT5" s="416"/>
      <c r="BU5" s="417"/>
      <c r="BV5" s="415">
        <v>26174346</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90.8</v>
      </c>
      <c r="CU5" s="413"/>
      <c r="CV5" s="413"/>
      <c r="CW5" s="413"/>
      <c r="CX5" s="413"/>
      <c r="CY5" s="413"/>
      <c r="CZ5" s="413"/>
      <c r="DA5" s="414"/>
      <c r="DB5" s="412">
        <v>89.5</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1091521</v>
      </c>
      <c r="BO6" s="416"/>
      <c r="BP6" s="416"/>
      <c r="BQ6" s="416"/>
      <c r="BR6" s="416"/>
      <c r="BS6" s="416"/>
      <c r="BT6" s="416"/>
      <c r="BU6" s="417"/>
      <c r="BV6" s="415">
        <v>1263098</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97.5</v>
      </c>
      <c r="CU6" s="453"/>
      <c r="CV6" s="453"/>
      <c r="CW6" s="453"/>
      <c r="CX6" s="453"/>
      <c r="CY6" s="453"/>
      <c r="CZ6" s="453"/>
      <c r="DA6" s="454"/>
      <c r="DB6" s="452">
        <v>97</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343484</v>
      </c>
      <c r="BO7" s="416"/>
      <c r="BP7" s="416"/>
      <c r="BQ7" s="416"/>
      <c r="BR7" s="416"/>
      <c r="BS7" s="416"/>
      <c r="BT7" s="416"/>
      <c r="BU7" s="417"/>
      <c r="BV7" s="415">
        <v>237671</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16000462</v>
      </c>
      <c r="CU7" s="416"/>
      <c r="CV7" s="416"/>
      <c r="CW7" s="416"/>
      <c r="CX7" s="416"/>
      <c r="CY7" s="416"/>
      <c r="CZ7" s="416"/>
      <c r="DA7" s="417"/>
      <c r="DB7" s="415">
        <v>15934026</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748037</v>
      </c>
      <c r="BO8" s="416"/>
      <c r="BP8" s="416"/>
      <c r="BQ8" s="416"/>
      <c r="BR8" s="416"/>
      <c r="BS8" s="416"/>
      <c r="BT8" s="416"/>
      <c r="BU8" s="417"/>
      <c r="BV8" s="415">
        <v>1025427</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0.57999999999999996</v>
      </c>
      <c r="CU8" s="456"/>
      <c r="CV8" s="456"/>
      <c r="CW8" s="456"/>
      <c r="CX8" s="456"/>
      <c r="CY8" s="456"/>
      <c r="CZ8" s="456"/>
      <c r="DA8" s="457"/>
      <c r="DB8" s="455">
        <v>0.56999999999999995</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66855</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-277390</v>
      </c>
      <c r="BO9" s="416"/>
      <c r="BP9" s="416"/>
      <c r="BQ9" s="416"/>
      <c r="BR9" s="416"/>
      <c r="BS9" s="416"/>
      <c r="BT9" s="416"/>
      <c r="BU9" s="417"/>
      <c r="BV9" s="415">
        <v>259635</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15.1</v>
      </c>
      <c r="CU9" s="413"/>
      <c r="CV9" s="413"/>
      <c r="CW9" s="413"/>
      <c r="CX9" s="413"/>
      <c r="CY9" s="413"/>
      <c r="CZ9" s="413"/>
      <c r="DA9" s="414"/>
      <c r="DB9" s="412">
        <v>16.5</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66201</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78</v>
      </c>
      <c r="AV10" s="448"/>
      <c r="AW10" s="448"/>
      <c r="AX10" s="448"/>
      <c r="AY10" s="449" t="s">
        <v>102</v>
      </c>
      <c r="AZ10" s="450"/>
      <c r="BA10" s="450"/>
      <c r="BB10" s="450"/>
      <c r="BC10" s="450"/>
      <c r="BD10" s="450"/>
      <c r="BE10" s="450"/>
      <c r="BF10" s="450"/>
      <c r="BG10" s="450"/>
      <c r="BH10" s="450"/>
      <c r="BI10" s="450"/>
      <c r="BJ10" s="450"/>
      <c r="BK10" s="450"/>
      <c r="BL10" s="450"/>
      <c r="BM10" s="451"/>
      <c r="BN10" s="415">
        <v>522716</v>
      </c>
      <c r="BO10" s="416"/>
      <c r="BP10" s="416"/>
      <c r="BQ10" s="416"/>
      <c r="BR10" s="416"/>
      <c r="BS10" s="416"/>
      <c r="BT10" s="416"/>
      <c r="BU10" s="417"/>
      <c r="BV10" s="415">
        <v>402825</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107</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67992</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67175</v>
      </c>
      <c r="S13" s="497"/>
      <c r="T13" s="497"/>
      <c r="U13" s="497"/>
      <c r="V13" s="498"/>
      <c r="W13" s="431" t="s">
        <v>121</v>
      </c>
      <c r="X13" s="432"/>
      <c r="Y13" s="432"/>
      <c r="Z13" s="432"/>
      <c r="AA13" s="432"/>
      <c r="AB13" s="422"/>
      <c r="AC13" s="466">
        <v>1502</v>
      </c>
      <c r="AD13" s="467"/>
      <c r="AE13" s="467"/>
      <c r="AF13" s="467"/>
      <c r="AG13" s="506"/>
      <c r="AH13" s="466">
        <v>2089</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245326</v>
      </c>
      <c r="BO13" s="416"/>
      <c r="BP13" s="416"/>
      <c r="BQ13" s="416"/>
      <c r="BR13" s="416"/>
      <c r="BS13" s="416"/>
      <c r="BT13" s="416"/>
      <c r="BU13" s="417"/>
      <c r="BV13" s="415">
        <v>662460</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10.4</v>
      </c>
      <c r="CU13" s="413"/>
      <c r="CV13" s="413"/>
      <c r="CW13" s="413"/>
      <c r="CX13" s="413"/>
      <c r="CY13" s="413"/>
      <c r="CZ13" s="413"/>
      <c r="DA13" s="414"/>
      <c r="DB13" s="412">
        <v>11.3</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67867</v>
      </c>
      <c r="S14" s="497"/>
      <c r="T14" s="497"/>
      <c r="U14" s="497"/>
      <c r="V14" s="498"/>
      <c r="W14" s="405"/>
      <c r="X14" s="406"/>
      <c r="Y14" s="406"/>
      <c r="Z14" s="406"/>
      <c r="AA14" s="406"/>
      <c r="AB14" s="395"/>
      <c r="AC14" s="499">
        <v>5</v>
      </c>
      <c r="AD14" s="500"/>
      <c r="AE14" s="500"/>
      <c r="AF14" s="500"/>
      <c r="AG14" s="501"/>
      <c r="AH14" s="499">
        <v>6.4</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v>44.2</v>
      </c>
      <c r="CU14" s="511"/>
      <c r="CV14" s="511"/>
      <c r="CW14" s="511"/>
      <c r="CX14" s="511"/>
      <c r="CY14" s="511"/>
      <c r="CZ14" s="511"/>
      <c r="DA14" s="512"/>
      <c r="DB14" s="510">
        <v>61.4</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67141</v>
      </c>
      <c r="S15" s="497"/>
      <c r="T15" s="497"/>
      <c r="U15" s="497"/>
      <c r="V15" s="498"/>
      <c r="W15" s="431" t="s">
        <v>128</v>
      </c>
      <c r="X15" s="432"/>
      <c r="Y15" s="432"/>
      <c r="Z15" s="432"/>
      <c r="AA15" s="432"/>
      <c r="AB15" s="422"/>
      <c r="AC15" s="466">
        <v>9562</v>
      </c>
      <c r="AD15" s="467"/>
      <c r="AE15" s="467"/>
      <c r="AF15" s="467"/>
      <c r="AG15" s="506"/>
      <c r="AH15" s="466">
        <v>11187</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7090208</v>
      </c>
      <c r="BO15" s="379"/>
      <c r="BP15" s="379"/>
      <c r="BQ15" s="379"/>
      <c r="BR15" s="379"/>
      <c r="BS15" s="379"/>
      <c r="BT15" s="379"/>
      <c r="BU15" s="380"/>
      <c r="BV15" s="378">
        <v>6750291</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32.1</v>
      </c>
      <c r="AD16" s="500"/>
      <c r="AE16" s="500"/>
      <c r="AF16" s="500"/>
      <c r="AG16" s="501"/>
      <c r="AH16" s="499">
        <v>34.200000000000003</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12186755</v>
      </c>
      <c r="BO16" s="416"/>
      <c r="BP16" s="416"/>
      <c r="BQ16" s="416"/>
      <c r="BR16" s="416"/>
      <c r="BS16" s="416"/>
      <c r="BT16" s="416"/>
      <c r="BU16" s="417"/>
      <c r="BV16" s="415">
        <v>11719370</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18714</v>
      </c>
      <c r="AD17" s="467"/>
      <c r="AE17" s="467"/>
      <c r="AF17" s="467"/>
      <c r="AG17" s="506"/>
      <c r="AH17" s="466">
        <v>18965</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8968733</v>
      </c>
      <c r="BO17" s="416"/>
      <c r="BP17" s="416"/>
      <c r="BQ17" s="416"/>
      <c r="BR17" s="416"/>
      <c r="BS17" s="416"/>
      <c r="BT17" s="416"/>
      <c r="BU17" s="417"/>
      <c r="BV17" s="415">
        <v>8621393</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138</v>
      </c>
      <c r="C18" s="458"/>
      <c r="D18" s="458"/>
      <c r="E18" s="527"/>
      <c r="F18" s="527"/>
      <c r="G18" s="527"/>
      <c r="H18" s="527"/>
      <c r="I18" s="527"/>
      <c r="J18" s="527"/>
      <c r="K18" s="527"/>
      <c r="L18" s="528">
        <v>211.9</v>
      </c>
      <c r="M18" s="528"/>
      <c r="N18" s="528"/>
      <c r="O18" s="528"/>
      <c r="P18" s="528"/>
      <c r="Q18" s="528"/>
      <c r="R18" s="529"/>
      <c r="S18" s="529"/>
      <c r="T18" s="529"/>
      <c r="U18" s="529"/>
      <c r="V18" s="530"/>
      <c r="W18" s="433"/>
      <c r="X18" s="434"/>
      <c r="Y18" s="434"/>
      <c r="Z18" s="434"/>
      <c r="AA18" s="434"/>
      <c r="AB18" s="425"/>
      <c r="AC18" s="531">
        <v>62.8</v>
      </c>
      <c r="AD18" s="532"/>
      <c r="AE18" s="532"/>
      <c r="AF18" s="532"/>
      <c r="AG18" s="533"/>
      <c r="AH18" s="531">
        <v>58</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14860338</v>
      </c>
      <c r="BO18" s="416"/>
      <c r="BP18" s="416"/>
      <c r="BQ18" s="416"/>
      <c r="BR18" s="416"/>
      <c r="BS18" s="416"/>
      <c r="BT18" s="416"/>
      <c r="BU18" s="417"/>
      <c r="BV18" s="415">
        <v>14529046</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140</v>
      </c>
      <c r="C19" s="458"/>
      <c r="D19" s="458"/>
      <c r="E19" s="527"/>
      <c r="F19" s="527"/>
      <c r="G19" s="527"/>
      <c r="H19" s="527"/>
      <c r="I19" s="527"/>
      <c r="J19" s="527"/>
      <c r="K19" s="527"/>
      <c r="L19" s="535">
        <v>316</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19661703</v>
      </c>
      <c r="BO19" s="416"/>
      <c r="BP19" s="416"/>
      <c r="BQ19" s="416"/>
      <c r="BR19" s="416"/>
      <c r="BS19" s="416"/>
      <c r="BT19" s="416"/>
      <c r="BU19" s="417"/>
      <c r="BV19" s="415">
        <v>18768227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142</v>
      </c>
      <c r="C20" s="458"/>
      <c r="D20" s="458"/>
      <c r="E20" s="527"/>
      <c r="F20" s="527"/>
      <c r="G20" s="527"/>
      <c r="H20" s="527"/>
      <c r="I20" s="527"/>
      <c r="J20" s="527"/>
      <c r="K20" s="527"/>
      <c r="L20" s="535">
        <v>24863</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30016142</v>
      </c>
      <c r="BO23" s="416"/>
      <c r="BP23" s="416"/>
      <c r="BQ23" s="416"/>
      <c r="BR23" s="416"/>
      <c r="BS23" s="416"/>
      <c r="BT23" s="416"/>
      <c r="BU23" s="417"/>
      <c r="BV23" s="415">
        <v>30222553</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151</v>
      </c>
      <c r="F24" s="445"/>
      <c r="G24" s="445"/>
      <c r="H24" s="445"/>
      <c r="I24" s="445"/>
      <c r="J24" s="445"/>
      <c r="K24" s="446"/>
      <c r="L24" s="466">
        <v>1</v>
      </c>
      <c r="M24" s="467"/>
      <c r="N24" s="467"/>
      <c r="O24" s="467"/>
      <c r="P24" s="506"/>
      <c r="Q24" s="466">
        <v>9000</v>
      </c>
      <c r="R24" s="467"/>
      <c r="S24" s="467"/>
      <c r="T24" s="467"/>
      <c r="U24" s="467"/>
      <c r="V24" s="506"/>
      <c r="W24" s="561"/>
      <c r="X24" s="549"/>
      <c r="Y24" s="550"/>
      <c r="Z24" s="465" t="s">
        <v>152</v>
      </c>
      <c r="AA24" s="445"/>
      <c r="AB24" s="445"/>
      <c r="AC24" s="445"/>
      <c r="AD24" s="445"/>
      <c r="AE24" s="445"/>
      <c r="AF24" s="445"/>
      <c r="AG24" s="446"/>
      <c r="AH24" s="466">
        <v>427</v>
      </c>
      <c r="AI24" s="467"/>
      <c r="AJ24" s="467"/>
      <c r="AK24" s="467"/>
      <c r="AL24" s="506"/>
      <c r="AM24" s="466">
        <v>1346331</v>
      </c>
      <c r="AN24" s="467"/>
      <c r="AO24" s="467"/>
      <c r="AP24" s="467"/>
      <c r="AQ24" s="467"/>
      <c r="AR24" s="506"/>
      <c r="AS24" s="466">
        <v>3153</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14442638</v>
      </c>
      <c r="BO24" s="416"/>
      <c r="BP24" s="416"/>
      <c r="BQ24" s="416"/>
      <c r="BR24" s="416"/>
      <c r="BS24" s="416"/>
      <c r="BT24" s="416"/>
      <c r="BU24" s="417"/>
      <c r="BV24" s="415">
        <v>16165925</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154</v>
      </c>
      <c r="F25" s="445"/>
      <c r="G25" s="445"/>
      <c r="H25" s="445"/>
      <c r="I25" s="445"/>
      <c r="J25" s="445"/>
      <c r="K25" s="446"/>
      <c r="L25" s="466">
        <v>1</v>
      </c>
      <c r="M25" s="467"/>
      <c r="N25" s="467"/>
      <c r="O25" s="467"/>
      <c r="P25" s="506"/>
      <c r="Q25" s="466">
        <v>7450</v>
      </c>
      <c r="R25" s="467"/>
      <c r="S25" s="467"/>
      <c r="T25" s="467"/>
      <c r="U25" s="467"/>
      <c r="V25" s="506"/>
      <c r="W25" s="561"/>
      <c r="X25" s="549"/>
      <c r="Y25" s="550"/>
      <c r="Z25" s="465" t="s">
        <v>155</v>
      </c>
      <c r="AA25" s="445"/>
      <c r="AB25" s="445"/>
      <c r="AC25" s="445"/>
      <c r="AD25" s="445"/>
      <c r="AE25" s="445"/>
      <c r="AF25" s="445"/>
      <c r="AG25" s="446"/>
      <c r="AH25" s="466">
        <v>103</v>
      </c>
      <c r="AI25" s="467"/>
      <c r="AJ25" s="467"/>
      <c r="AK25" s="467"/>
      <c r="AL25" s="506"/>
      <c r="AM25" s="466">
        <v>300554</v>
      </c>
      <c r="AN25" s="467"/>
      <c r="AO25" s="467"/>
      <c r="AP25" s="467"/>
      <c r="AQ25" s="467"/>
      <c r="AR25" s="506"/>
      <c r="AS25" s="466">
        <v>2918</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v>5477345</v>
      </c>
      <c r="BO25" s="379"/>
      <c r="BP25" s="379"/>
      <c r="BQ25" s="379"/>
      <c r="BR25" s="379"/>
      <c r="BS25" s="379"/>
      <c r="BT25" s="379"/>
      <c r="BU25" s="380"/>
      <c r="BV25" s="378">
        <v>4129691</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157</v>
      </c>
      <c r="F26" s="445"/>
      <c r="G26" s="445"/>
      <c r="H26" s="445"/>
      <c r="I26" s="445"/>
      <c r="J26" s="445"/>
      <c r="K26" s="446"/>
      <c r="L26" s="466">
        <v>1</v>
      </c>
      <c r="M26" s="467"/>
      <c r="N26" s="467"/>
      <c r="O26" s="467"/>
      <c r="P26" s="506"/>
      <c r="Q26" s="466">
        <v>6650</v>
      </c>
      <c r="R26" s="467"/>
      <c r="S26" s="467"/>
      <c r="T26" s="467"/>
      <c r="U26" s="467"/>
      <c r="V26" s="506"/>
      <c r="W26" s="561"/>
      <c r="X26" s="549"/>
      <c r="Y26" s="550"/>
      <c r="Z26" s="465" t="s">
        <v>158</v>
      </c>
      <c r="AA26" s="571"/>
      <c r="AB26" s="571"/>
      <c r="AC26" s="571"/>
      <c r="AD26" s="571"/>
      <c r="AE26" s="571"/>
      <c r="AF26" s="571"/>
      <c r="AG26" s="572"/>
      <c r="AH26" s="466">
        <v>17</v>
      </c>
      <c r="AI26" s="467"/>
      <c r="AJ26" s="467"/>
      <c r="AK26" s="467"/>
      <c r="AL26" s="506"/>
      <c r="AM26" s="466">
        <v>58684</v>
      </c>
      <c r="AN26" s="467"/>
      <c r="AO26" s="467"/>
      <c r="AP26" s="467"/>
      <c r="AQ26" s="467"/>
      <c r="AR26" s="506"/>
      <c r="AS26" s="466">
        <v>3452</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v>12496</v>
      </c>
      <c r="BO26" s="416"/>
      <c r="BP26" s="416"/>
      <c r="BQ26" s="416"/>
      <c r="BR26" s="416"/>
      <c r="BS26" s="416"/>
      <c r="BT26" s="416"/>
      <c r="BU26" s="417"/>
      <c r="BV26" s="415">
        <v>12408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5000</v>
      </c>
      <c r="R27" s="467"/>
      <c r="S27" s="467"/>
      <c r="T27" s="467"/>
      <c r="U27" s="467"/>
      <c r="V27" s="506"/>
      <c r="W27" s="561"/>
      <c r="X27" s="549"/>
      <c r="Y27" s="550"/>
      <c r="Z27" s="465" t="s">
        <v>161</v>
      </c>
      <c r="AA27" s="445"/>
      <c r="AB27" s="445"/>
      <c r="AC27" s="445"/>
      <c r="AD27" s="445"/>
      <c r="AE27" s="445"/>
      <c r="AF27" s="445"/>
      <c r="AG27" s="446"/>
      <c r="AH27" s="466">
        <v>70</v>
      </c>
      <c r="AI27" s="467"/>
      <c r="AJ27" s="467"/>
      <c r="AK27" s="467"/>
      <c r="AL27" s="506"/>
      <c r="AM27" s="466">
        <v>211228</v>
      </c>
      <c r="AN27" s="467"/>
      <c r="AO27" s="467"/>
      <c r="AP27" s="467"/>
      <c r="AQ27" s="467"/>
      <c r="AR27" s="506"/>
      <c r="AS27" s="466">
        <v>3018</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v>327546</v>
      </c>
      <c r="BO27" s="585"/>
      <c r="BP27" s="585"/>
      <c r="BQ27" s="585"/>
      <c r="BR27" s="585"/>
      <c r="BS27" s="585"/>
      <c r="BT27" s="585"/>
      <c r="BU27" s="586"/>
      <c r="BV27" s="584">
        <v>327546</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4400</v>
      </c>
      <c r="R28" s="467"/>
      <c r="S28" s="467"/>
      <c r="T28" s="467"/>
      <c r="U28" s="467"/>
      <c r="V28" s="506"/>
      <c r="W28" s="561"/>
      <c r="X28" s="549"/>
      <c r="Y28" s="550"/>
      <c r="Z28" s="465" t="s">
        <v>164</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4427722</v>
      </c>
      <c r="BO28" s="379"/>
      <c r="BP28" s="379"/>
      <c r="BQ28" s="379"/>
      <c r="BR28" s="379"/>
      <c r="BS28" s="379"/>
      <c r="BT28" s="379"/>
      <c r="BU28" s="380"/>
      <c r="BV28" s="378">
        <v>3905006</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22</v>
      </c>
      <c r="M29" s="467"/>
      <c r="N29" s="467"/>
      <c r="O29" s="467"/>
      <c r="P29" s="506"/>
      <c r="Q29" s="466">
        <v>4000</v>
      </c>
      <c r="R29" s="467"/>
      <c r="S29" s="467"/>
      <c r="T29" s="467"/>
      <c r="U29" s="467"/>
      <c r="V29" s="506"/>
      <c r="W29" s="562"/>
      <c r="X29" s="563"/>
      <c r="Y29" s="564"/>
      <c r="Z29" s="465" t="s">
        <v>168</v>
      </c>
      <c r="AA29" s="445"/>
      <c r="AB29" s="445"/>
      <c r="AC29" s="445"/>
      <c r="AD29" s="445"/>
      <c r="AE29" s="445"/>
      <c r="AF29" s="445"/>
      <c r="AG29" s="446"/>
      <c r="AH29" s="466">
        <v>497</v>
      </c>
      <c r="AI29" s="467"/>
      <c r="AJ29" s="467"/>
      <c r="AK29" s="467"/>
      <c r="AL29" s="506"/>
      <c r="AM29" s="466">
        <v>1557559</v>
      </c>
      <c r="AN29" s="467"/>
      <c r="AO29" s="467"/>
      <c r="AP29" s="467"/>
      <c r="AQ29" s="467"/>
      <c r="AR29" s="506"/>
      <c r="AS29" s="466">
        <v>3134</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872657</v>
      </c>
      <c r="BO29" s="416"/>
      <c r="BP29" s="416"/>
      <c r="BQ29" s="416"/>
      <c r="BR29" s="416"/>
      <c r="BS29" s="416"/>
      <c r="BT29" s="416"/>
      <c r="BU29" s="417"/>
      <c r="BV29" s="415">
        <v>871619</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99</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5189381</v>
      </c>
      <c r="BO30" s="585"/>
      <c r="BP30" s="585"/>
      <c r="BQ30" s="585"/>
      <c r="BR30" s="585"/>
      <c r="BS30" s="585"/>
      <c r="BT30" s="585"/>
      <c r="BU30" s="586"/>
      <c r="BV30" s="584">
        <v>4932964</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総社市国民健康保険特別会計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IF('各会計、関係団体の財政状況及び健全化判断比率'!B31="","",'各会計、関係団体の財政状況及び健全化判断比率'!B31)</f>
        <v>総社市水道事業会計</v>
      </c>
      <c r="AP34" s="597"/>
      <c r="AQ34" s="597"/>
      <c r="AR34" s="597"/>
      <c r="AS34" s="597"/>
      <c r="AT34" s="597"/>
      <c r="AU34" s="597"/>
      <c r="AV34" s="597"/>
      <c r="AW34" s="597"/>
      <c r="AX34" s="597"/>
      <c r="AY34" s="597"/>
      <c r="AZ34" s="597"/>
      <c r="BA34" s="597"/>
      <c r="BB34" s="597"/>
      <c r="BC34" s="597"/>
      <c r="BD34" s="165"/>
      <c r="BE34" s="596">
        <f>IF(BG34="","",MAX(C34:D43,U34:V43,AM34:AN43)+1)</f>
        <v>8</v>
      </c>
      <c r="BF34" s="596"/>
      <c r="BG34" s="597" t="str">
        <f>IF('各会計、関係団体の財政状況及び健全化判断比率'!B33="","",'各会計、関係団体の財政状況及び健全化判断比率'!B33)</f>
        <v>総社市公共下水道事業費特別会計</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備南競艇事業組合（一般会計）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21</v>
      </c>
      <c r="CP34" s="596"/>
      <c r="CQ34" s="597" t="str">
        <f>IF('各会計、関係団体の財政状況及び健全化判断比率'!BS7="","",'各会計、関係団体の財政状況及び健全化判断比率'!BS7)</f>
        <v>総社市土地開発公社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総社駅南地区土地区画整理事業費特別会計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総社市後期高齢者医療特別会計</v>
      </c>
      <c r="X35" s="597"/>
      <c r="Y35" s="597"/>
      <c r="Z35" s="597"/>
      <c r="AA35" s="597"/>
      <c r="AB35" s="597"/>
      <c r="AC35" s="597"/>
      <c r="AD35" s="597"/>
      <c r="AE35" s="597"/>
      <c r="AF35" s="597"/>
      <c r="AG35" s="597"/>
      <c r="AH35" s="597"/>
      <c r="AI35" s="597"/>
      <c r="AJ35" s="597"/>
      <c r="AK35" s="597"/>
      <c r="AL35" s="165"/>
      <c r="AM35" s="596">
        <f t="shared" ref="AM35:AM43" si="0">IF(AO35="","",AM34+1)</f>
        <v>7</v>
      </c>
      <c r="AN35" s="596"/>
      <c r="AO35" s="597" t="str">
        <f>IF('各会計、関係団体の財政状況及び健全化判断比率'!B32="","",'各会計、関係団体の財政状況及び健全化判断比率'!B32)</f>
        <v>総社市工業用水道事業会計</v>
      </c>
      <c r="AP35" s="597"/>
      <c r="AQ35" s="597"/>
      <c r="AR35" s="597"/>
      <c r="AS35" s="597"/>
      <c r="AT35" s="597"/>
      <c r="AU35" s="597"/>
      <c r="AV35" s="597"/>
      <c r="AW35" s="597"/>
      <c r="AX35" s="597"/>
      <c r="AY35" s="597"/>
      <c r="AZ35" s="597"/>
      <c r="BA35" s="597"/>
      <c r="BB35" s="597"/>
      <c r="BC35" s="597"/>
      <c r="BD35" s="165"/>
      <c r="BE35" s="596">
        <f t="shared" ref="BE35:BE43" si="1">IF(BG35="","",BE34+1)</f>
        <v>9</v>
      </c>
      <c r="BF35" s="596"/>
      <c r="BG35" s="597" t="str">
        <f>IF('各会計、関係団体の財政状況及び健全化判断比率'!B34="","",'各会計、関係団体の財政状況及び健全化判断比率'!B34)</f>
        <v>総社市農業集落排水事業費特別会計</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備南競艇事業組合（特別会計）</v>
      </c>
      <c r="BZ35" s="597"/>
      <c r="CA35" s="597"/>
      <c r="CB35" s="597"/>
      <c r="CC35" s="597"/>
      <c r="CD35" s="597"/>
      <c r="CE35" s="597"/>
      <c r="CF35" s="597"/>
      <c r="CG35" s="597"/>
      <c r="CH35" s="597"/>
      <c r="CI35" s="597"/>
      <c r="CJ35" s="597"/>
      <c r="CK35" s="597"/>
      <c r="CL35" s="597"/>
      <c r="CM35" s="597"/>
      <c r="CN35" s="165"/>
      <c r="CO35" s="596">
        <f t="shared" ref="CO35:CO43" si="3">IF(CQ35="","",CO34+1)</f>
        <v>22</v>
      </c>
      <c r="CP35" s="596"/>
      <c r="CQ35" s="597" t="str">
        <f>IF('各会計、関係団体の財政状況及び健全化判断比率'!BS8="","",'各会計、関係団体の財政状況及び健全化判断比率'!BS8)</f>
        <v>総社市文化振興財団</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総社市介護保険特別会計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10</v>
      </c>
      <c r="BF36" s="596"/>
      <c r="BG36" s="597" t="str">
        <f>IF('各会計、関係団体の財政状況及び健全化判断比率'!B35="","",'各会計、関係団体の財政状況及び健全化判断比率'!B35)</f>
        <v>総社市国民宿舎事業費特別会計</v>
      </c>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総社広域環境施設組合</v>
      </c>
      <c r="BZ36" s="597"/>
      <c r="CA36" s="597"/>
      <c r="CB36" s="597"/>
      <c r="CC36" s="597"/>
      <c r="CD36" s="597"/>
      <c r="CE36" s="597"/>
      <c r="CF36" s="597"/>
      <c r="CG36" s="597"/>
      <c r="CH36" s="597"/>
      <c r="CI36" s="597"/>
      <c r="CJ36" s="597"/>
      <c r="CK36" s="597"/>
      <c r="CL36" s="597"/>
      <c r="CM36" s="597"/>
      <c r="CN36" s="165"/>
      <c r="CO36" s="596">
        <f t="shared" si="3"/>
        <v>23</v>
      </c>
      <c r="CP36" s="596"/>
      <c r="CQ36" s="597" t="str">
        <f>IF('各会計、関係団体の財政状況及び健全化判断比率'!BS9="","",'各会計、関係団体の財政状況及び健全化判断比率'!BS9)</f>
        <v>スキーム音楽振興財団</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湛井十二箇郷組合</v>
      </c>
      <c r="BZ37" s="597"/>
      <c r="CA37" s="597"/>
      <c r="CB37" s="597"/>
      <c r="CC37" s="597"/>
      <c r="CD37" s="597"/>
      <c r="CE37" s="597"/>
      <c r="CF37" s="597"/>
      <c r="CG37" s="597"/>
      <c r="CH37" s="597"/>
      <c r="CI37" s="597"/>
      <c r="CJ37" s="597"/>
      <c r="CK37" s="597"/>
      <c r="CL37" s="597"/>
      <c r="CM37" s="597"/>
      <c r="CN37" s="165"/>
      <c r="CO37" s="596">
        <f t="shared" si="3"/>
        <v>24</v>
      </c>
      <c r="CP37" s="596"/>
      <c r="CQ37" s="597" t="str">
        <f>IF('各会計、関係団体の財政状況及び健全化判断比率'!BS10="","",'各会計、関係団体の財政状況及び健全化判断比率'!BS10)</f>
        <v>そうじゃ地食べ公社</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岡山県市町村税整理組合</v>
      </c>
      <c r="BZ38" s="597"/>
      <c r="CA38" s="597"/>
      <c r="CB38" s="597"/>
      <c r="CC38" s="597"/>
      <c r="CD38" s="597"/>
      <c r="CE38" s="597"/>
      <c r="CF38" s="597"/>
      <c r="CG38" s="597"/>
      <c r="CH38" s="597"/>
      <c r="CI38" s="597"/>
      <c r="CJ38" s="597"/>
      <c r="CK38" s="597"/>
      <c r="CL38" s="597"/>
      <c r="CM38" s="597"/>
      <c r="CN38" s="165"/>
      <c r="CO38" s="596">
        <f t="shared" si="3"/>
        <v>25</v>
      </c>
      <c r="CP38" s="596"/>
      <c r="CQ38" s="597" t="str">
        <f>IF('各会計、関係団体の財政状況及び健全化判断比率'!BS11="","",'各会計、関係団体の財政状況及び健全化判断比率'!BS11)</f>
        <v>井原鉄道株式会社</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岡山県後期高齢者医療広域連合（一般会計）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17</v>
      </c>
      <c r="BX40" s="596"/>
      <c r="BY40" s="597" t="str">
        <f>IF('各会計、関係団体の財政状況及び健全化判断比率'!B74="","",'各会計、関係団体の財政状況及び健全化判断比率'!B74)</f>
        <v>岡山県後期高齢者医療広域連合（特別会計）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18</v>
      </c>
      <c r="BX41" s="596"/>
      <c r="BY41" s="597" t="str">
        <f>IF('各会計、関係団体の財政状況及び健全化判断比率'!B75="","",'各会計、関係団体の財政状況及び健全化判断比率'!B75)</f>
        <v>岡山県市町村総合事務組合（一般会計）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19</v>
      </c>
      <c r="BX42" s="596"/>
      <c r="BY42" s="597" t="str">
        <f>IF('各会計、関係団体の財政状況及び健全化判断比率'!B76="","",'各会計、関係団体の財政状況及び健全化判断比率'!B76)</f>
        <v>岡山県市町村総合事務組合（貸付金特別会計）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20</v>
      </c>
      <c r="BX43" s="596"/>
      <c r="BY43" s="597" t="str">
        <f>IF('各会計、関係団体の財政状況及び健全化判断比率'!B77="","",'各会計、関係団体の財政状況及び健全化判断比率'!B77)</f>
        <v>岡山県市町村総合事務組合（脱退還付金特別会計）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48576"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81" t="s">
        <v>533</v>
      </c>
      <c r="D34" s="1181"/>
      <c r="E34" s="1182"/>
      <c r="F34" s="32">
        <v>12.57</v>
      </c>
      <c r="G34" s="33">
        <v>11.46</v>
      </c>
      <c r="H34" s="33">
        <v>12.13</v>
      </c>
      <c r="I34" s="33">
        <v>11.27</v>
      </c>
      <c r="J34" s="34">
        <v>12.44</v>
      </c>
      <c r="K34" s="22"/>
      <c r="L34" s="22"/>
      <c r="M34" s="22"/>
      <c r="N34" s="22"/>
      <c r="O34" s="22"/>
      <c r="P34" s="22"/>
    </row>
    <row r="35" spans="1:16" ht="39" customHeight="1">
      <c r="A35" s="22"/>
      <c r="B35" s="35"/>
      <c r="C35" s="1175" t="s">
        <v>534</v>
      </c>
      <c r="D35" s="1176"/>
      <c r="E35" s="1177"/>
      <c r="F35" s="36">
        <v>5.73</v>
      </c>
      <c r="G35" s="37">
        <v>5.2</v>
      </c>
      <c r="H35" s="37">
        <v>4.7699999999999996</v>
      </c>
      <c r="I35" s="37">
        <v>6.43</v>
      </c>
      <c r="J35" s="38">
        <v>4.67</v>
      </c>
      <c r="K35" s="22"/>
      <c r="L35" s="22"/>
      <c r="M35" s="22"/>
      <c r="N35" s="22"/>
      <c r="O35" s="22"/>
      <c r="P35" s="22"/>
    </row>
    <row r="36" spans="1:16" ht="39" customHeight="1">
      <c r="A36" s="22"/>
      <c r="B36" s="35"/>
      <c r="C36" s="1175" t="s">
        <v>535</v>
      </c>
      <c r="D36" s="1176"/>
      <c r="E36" s="1177"/>
      <c r="F36" s="36">
        <v>0.05</v>
      </c>
      <c r="G36" s="37">
        <v>0.28999999999999998</v>
      </c>
      <c r="H36" s="37">
        <v>0.31</v>
      </c>
      <c r="I36" s="37">
        <v>0.75</v>
      </c>
      <c r="J36" s="38">
        <v>1.07</v>
      </c>
      <c r="K36" s="22"/>
      <c r="L36" s="22"/>
      <c r="M36" s="22"/>
      <c r="N36" s="22"/>
      <c r="O36" s="22"/>
      <c r="P36" s="22"/>
    </row>
    <row r="37" spans="1:16" ht="39" customHeight="1">
      <c r="A37" s="22"/>
      <c r="B37" s="35"/>
      <c r="C37" s="1175" t="s">
        <v>536</v>
      </c>
      <c r="D37" s="1176"/>
      <c r="E37" s="1177"/>
      <c r="F37" s="36">
        <v>1</v>
      </c>
      <c r="G37" s="37">
        <v>0.98</v>
      </c>
      <c r="H37" s="37">
        <v>0.89</v>
      </c>
      <c r="I37" s="37">
        <v>0.96</v>
      </c>
      <c r="J37" s="38">
        <v>0.94</v>
      </c>
      <c r="K37" s="22"/>
      <c r="L37" s="22"/>
      <c r="M37" s="22"/>
      <c r="N37" s="22"/>
      <c r="O37" s="22"/>
      <c r="P37" s="22"/>
    </row>
    <row r="38" spans="1:16" ht="39" customHeight="1">
      <c r="A38" s="22"/>
      <c r="B38" s="35"/>
      <c r="C38" s="1175" t="s">
        <v>537</v>
      </c>
      <c r="D38" s="1176"/>
      <c r="E38" s="1177"/>
      <c r="F38" s="36" t="s">
        <v>489</v>
      </c>
      <c r="G38" s="37">
        <v>0.79</v>
      </c>
      <c r="H38" s="37">
        <v>0.98</v>
      </c>
      <c r="I38" s="37">
        <v>0.51</v>
      </c>
      <c r="J38" s="38">
        <v>0.4</v>
      </c>
      <c r="K38" s="22"/>
      <c r="L38" s="22"/>
      <c r="M38" s="22"/>
      <c r="N38" s="22"/>
      <c r="O38" s="22"/>
      <c r="P38" s="22"/>
    </row>
    <row r="39" spans="1:16" ht="39" customHeight="1">
      <c r="A39" s="22"/>
      <c r="B39" s="35"/>
      <c r="C39" s="1175" t="s">
        <v>538</v>
      </c>
      <c r="D39" s="1176"/>
      <c r="E39" s="1177"/>
      <c r="F39" s="36">
        <v>0.02</v>
      </c>
      <c r="G39" s="37">
        <v>0</v>
      </c>
      <c r="H39" s="37">
        <v>0</v>
      </c>
      <c r="I39" s="37">
        <v>0</v>
      </c>
      <c r="J39" s="38">
        <v>0</v>
      </c>
      <c r="K39" s="22"/>
      <c r="L39" s="22"/>
      <c r="M39" s="22"/>
      <c r="N39" s="22"/>
      <c r="O39" s="22"/>
      <c r="P39" s="22"/>
    </row>
    <row r="40" spans="1:16" ht="39" customHeight="1">
      <c r="A40" s="22"/>
      <c r="B40" s="35"/>
      <c r="C40" s="1175" t="s">
        <v>539</v>
      </c>
      <c r="D40" s="1176"/>
      <c r="E40" s="1177"/>
      <c r="F40" s="36">
        <v>0</v>
      </c>
      <c r="G40" s="37">
        <v>0</v>
      </c>
      <c r="H40" s="37">
        <v>0</v>
      </c>
      <c r="I40" s="37">
        <v>0</v>
      </c>
      <c r="J40" s="38">
        <v>0</v>
      </c>
      <c r="K40" s="22"/>
      <c r="L40" s="22"/>
      <c r="M40" s="22"/>
      <c r="N40" s="22"/>
      <c r="O40" s="22"/>
      <c r="P40" s="22"/>
    </row>
    <row r="41" spans="1:16" ht="39" customHeight="1">
      <c r="A41" s="22"/>
      <c r="B41" s="35"/>
      <c r="C41" s="1175" t="s">
        <v>540</v>
      </c>
      <c r="D41" s="1176"/>
      <c r="E41" s="1177"/>
      <c r="F41" s="36">
        <v>0</v>
      </c>
      <c r="G41" s="37">
        <v>0</v>
      </c>
      <c r="H41" s="37">
        <v>0</v>
      </c>
      <c r="I41" s="37">
        <v>0</v>
      </c>
      <c r="J41" s="38">
        <v>0</v>
      </c>
      <c r="K41" s="22"/>
      <c r="L41" s="22"/>
      <c r="M41" s="22"/>
      <c r="N41" s="22"/>
      <c r="O41" s="22"/>
      <c r="P41" s="22"/>
    </row>
    <row r="42" spans="1:16" ht="39" customHeight="1">
      <c r="A42" s="22"/>
      <c r="B42" s="39"/>
      <c r="C42" s="1175" t="s">
        <v>541</v>
      </c>
      <c r="D42" s="1176"/>
      <c r="E42" s="1177"/>
      <c r="F42" s="36" t="s">
        <v>489</v>
      </c>
      <c r="G42" s="37" t="s">
        <v>489</v>
      </c>
      <c r="H42" s="37" t="s">
        <v>489</v>
      </c>
      <c r="I42" s="37" t="s">
        <v>489</v>
      </c>
      <c r="J42" s="38" t="s">
        <v>489</v>
      </c>
      <c r="K42" s="22"/>
      <c r="L42" s="22"/>
      <c r="M42" s="22"/>
      <c r="N42" s="22"/>
      <c r="O42" s="22"/>
      <c r="P42" s="22"/>
    </row>
    <row r="43" spans="1:16" ht="39" customHeight="1" thickBot="1">
      <c r="A43" s="22"/>
      <c r="B43" s="40"/>
      <c r="C43" s="1178" t="s">
        <v>542</v>
      </c>
      <c r="D43" s="1179"/>
      <c r="E43" s="1180"/>
      <c r="F43" s="41">
        <v>0.36</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91" t="s">
        <v>11</v>
      </c>
      <c r="C45" s="1192"/>
      <c r="D45" s="58"/>
      <c r="E45" s="1197" t="s">
        <v>12</v>
      </c>
      <c r="F45" s="1197"/>
      <c r="G45" s="1197"/>
      <c r="H45" s="1197"/>
      <c r="I45" s="1197"/>
      <c r="J45" s="1198"/>
      <c r="K45" s="59">
        <v>3443</v>
      </c>
      <c r="L45" s="60">
        <v>3316</v>
      </c>
      <c r="M45" s="60">
        <v>3283</v>
      </c>
      <c r="N45" s="60">
        <v>3150</v>
      </c>
      <c r="O45" s="61">
        <v>3058</v>
      </c>
      <c r="P45" s="48"/>
      <c r="Q45" s="48"/>
      <c r="R45" s="48"/>
      <c r="S45" s="48"/>
      <c r="T45" s="48"/>
      <c r="U45" s="48"/>
    </row>
    <row r="46" spans="1:21" ht="30.75" customHeight="1">
      <c r="A46" s="48"/>
      <c r="B46" s="1193"/>
      <c r="C46" s="1194"/>
      <c r="D46" s="62"/>
      <c r="E46" s="1185" t="s">
        <v>13</v>
      </c>
      <c r="F46" s="1185"/>
      <c r="G46" s="1185"/>
      <c r="H46" s="1185"/>
      <c r="I46" s="1185"/>
      <c r="J46" s="1186"/>
      <c r="K46" s="63" t="s">
        <v>489</v>
      </c>
      <c r="L46" s="64" t="s">
        <v>489</v>
      </c>
      <c r="M46" s="64" t="s">
        <v>489</v>
      </c>
      <c r="N46" s="64" t="s">
        <v>489</v>
      </c>
      <c r="O46" s="65" t="s">
        <v>489</v>
      </c>
      <c r="P46" s="48"/>
      <c r="Q46" s="48"/>
      <c r="R46" s="48"/>
      <c r="S46" s="48"/>
      <c r="T46" s="48"/>
      <c r="U46" s="48"/>
    </row>
    <row r="47" spans="1:21" ht="30.75" customHeight="1">
      <c r="A47" s="48"/>
      <c r="B47" s="1193"/>
      <c r="C47" s="1194"/>
      <c r="D47" s="62"/>
      <c r="E47" s="1185" t="s">
        <v>14</v>
      </c>
      <c r="F47" s="1185"/>
      <c r="G47" s="1185"/>
      <c r="H47" s="1185"/>
      <c r="I47" s="1185"/>
      <c r="J47" s="1186"/>
      <c r="K47" s="63" t="s">
        <v>489</v>
      </c>
      <c r="L47" s="64" t="s">
        <v>489</v>
      </c>
      <c r="M47" s="64" t="s">
        <v>489</v>
      </c>
      <c r="N47" s="64" t="s">
        <v>489</v>
      </c>
      <c r="O47" s="65" t="s">
        <v>489</v>
      </c>
      <c r="P47" s="48"/>
      <c r="Q47" s="48"/>
      <c r="R47" s="48"/>
      <c r="S47" s="48"/>
      <c r="T47" s="48"/>
      <c r="U47" s="48"/>
    </row>
    <row r="48" spans="1:21" ht="30.75" customHeight="1">
      <c r="A48" s="48"/>
      <c r="B48" s="1193"/>
      <c r="C48" s="1194"/>
      <c r="D48" s="62"/>
      <c r="E48" s="1185" t="s">
        <v>15</v>
      </c>
      <c r="F48" s="1185"/>
      <c r="G48" s="1185"/>
      <c r="H48" s="1185"/>
      <c r="I48" s="1185"/>
      <c r="J48" s="1186"/>
      <c r="K48" s="63">
        <v>946</v>
      </c>
      <c r="L48" s="64">
        <v>988</v>
      </c>
      <c r="M48" s="64">
        <v>928</v>
      </c>
      <c r="N48" s="64">
        <v>907</v>
      </c>
      <c r="O48" s="65">
        <v>892</v>
      </c>
      <c r="P48" s="48"/>
      <c r="Q48" s="48"/>
      <c r="R48" s="48"/>
      <c r="S48" s="48"/>
      <c r="T48" s="48"/>
      <c r="U48" s="48"/>
    </row>
    <row r="49" spans="1:21" ht="30.75" customHeight="1">
      <c r="A49" s="48"/>
      <c r="B49" s="1193"/>
      <c r="C49" s="1194"/>
      <c r="D49" s="62"/>
      <c r="E49" s="1185" t="s">
        <v>16</v>
      </c>
      <c r="F49" s="1185"/>
      <c r="G49" s="1185"/>
      <c r="H49" s="1185"/>
      <c r="I49" s="1185"/>
      <c r="J49" s="1186"/>
      <c r="K49" s="63">
        <v>174</v>
      </c>
      <c r="L49" s="64">
        <v>73</v>
      </c>
      <c r="M49" s="64">
        <v>142</v>
      </c>
      <c r="N49" s="64">
        <v>142</v>
      </c>
      <c r="O49" s="65">
        <v>142</v>
      </c>
      <c r="P49" s="48"/>
      <c r="Q49" s="48"/>
      <c r="R49" s="48"/>
      <c r="S49" s="48"/>
      <c r="T49" s="48"/>
      <c r="U49" s="48"/>
    </row>
    <row r="50" spans="1:21" ht="30.75" customHeight="1">
      <c r="A50" s="48"/>
      <c r="B50" s="1193"/>
      <c r="C50" s="1194"/>
      <c r="D50" s="62"/>
      <c r="E50" s="1185" t="s">
        <v>17</v>
      </c>
      <c r="F50" s="1185"/>
      <c r="G50" s="1185"/>
      <c r="H50" s="1185"/>
      <c r="I50" s="1185"/>
      <c r="J50" s="1186"/>
      <c r="K50" s="63">
        <v>215</v>
      </c>
      <c r="L50" s="64">
        <v>192</v>
      </c>
      <c r="M50" s="64">
        <v>164</v>
      </c>
      <c r="N50" s="64">
        <v>136</v>
      </c>
      <c r="O50" s="65">
        <v>119</v>
      </c>
      <c r="P50" s="48"/>
      <c r="Q50" s="48"/>
      <c r="R50" s="48"/>
      <c r="S50" s="48"/>
      <c r="T50" s="48"/>
      <c r="U50" s="48"/>
    </row>
    <row r="51" spans="1:21" ht="30.75" customHeight="1">
      <c r="A51" s="48"/>
      <c r="B51" s="1195"/>
      <c r="C51" s="1196"/>
      <c r="D51" s="66"/>
      <c r="E51" s="1185" t="s">
        <v>18</v>
      </c>
      <c r="F51" s="1185"/>
      <c r="G51" s="1185"/>
      <c r="H51" s="1185"/>
      <c r="I51" s="1185"/>
      <c r="J51" s="1186"/>
      <c r="K51" s="63" t="s">
        <v>489</v>
      </c>
      <c r="L51" s="64" t="s">
        <v>489</v>
      </c>
      <c r="M51" s="64" t="s">
        <v>489</v>
      </c>
      <c r="N51" s="64">
        <v>0</v>
      </c>
      <c r="O51" s="65" t="s">
        <v>489</v>
      </c>
      <c r="P51" s="48"/>
      <c r="Q51" s="48"/>
      <c r="R51" s="48"/>
      <c r="S51" s="48"/>
      <c r="T51" s="48"/>
      <c r="U51" s="48"/>
    </row>
    <row r="52" spans="1:21" ht="30.75" customHeight="1">
      <c r="A52" s="48"/>
      <c r="B52" s="1183" t="s">
        <v>19</v>
      </c>
      <c r="C52" s="1184"/>
      <c r="D52" s="66"/>
      <c r="E52" s="1185" t="s">
        <v>20</v>
      </c>
      <c r="F52" s="1185"/>
      <c r="G52" s="1185"/>
      <c r="H52" s="1185"/>
      <c r="I52" s="1185"/>
      <c r="J52" s="1186"/>
      <c r="K52" s="63">
        <v>2870</v>
      </c>
      <c r="L52" s="64">
        <v>2932</v>
      </c>
      <c r="M52" s="64">
        <v>2951</v>
      </c>
      <c r="N52" s="64">
        <v>2970</v>
      </c>
      <c r="O52" s="65">
        <v>2925</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1908</v>
      </c>
      <c r="L53" s="69">
        <v>1637</v>
      </c>
      <c r="M53" s="69">
        <v>1566</v>
      </c>
      <c r="N53" s="69">
        <v>1365</v>
      </c>
      <c r="O53" s="70">
        <v>1286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99" t="s">
        <v>24</v>
      </c>
      <c r="C41" s="1200"/>
      <c r="D41" s="81"/>
      <c r="E41" s="1205" t="s">
        <v>25</v>
      </c>
      <c r="F41" s="1205"/>
      <c r="G41" s="1205"/>
      <c r="H41" s="1206"/>
      <c r="I41" s="82">
        <v>30544</v>
      </c>
      <c r="J41" s="83">
        <v>30117</v>
      </c>
      <c r="K41" s="83">
        <v>29923</v>
      </c>
      <c r="L41" s="83">
        <v>30223</v>
      </c>
      <c r="M41" s="84">
        <v>30016</v>
      </c>
    </row>
    <row r="42" spans="2:13" ht="27.75" customHeight="1">
      <c r="B42" s="1201"/>
      <c r="C42" s="1202"/>
      <c r="D42" s="85"/>
      <c r="E42" s="1207" t="s">
        <v>26</v>
      </c>
      <c r="F42" s="1207"/>
      <c r="G42" s="1207"/>
      <c r="H42" s="1208"/>
      <c r="I42" s="86">
        <v>1224</v>
      </c>
      <c r="J42" s="87">
        <v>1058</v>
      </c>
      <c r="K42" s="87">
        <v>930</v>
      </c>
      <c r="L42" s="87">
        <v>846</v>
      </c>
      <c r="M42" s="88">
        <v>786</v>
      </c>
    </row>
    <row r="43" spans="2:13" ht="27.75" customHeight="1">
      <c r="B43" s="1201"/>
      <c r="C43" s="1202"/>
      <c r="D43" s="85"/>
      <c r="E43" s="1207" t="s">
        <v>27</v>
      </c>
      <c r="F43" s="1207"/>
      <c r="G43" s="1207"/>
      <c r="H43" s="1208"/>
      <c r="I43" s="86">
        <v>12316</v>
      </c>
      <c r="J43" s="87">
        <v>12155</v>
      </c>
      <c r="K43" s="87">
        <v>11873</v>
      </c>
      <c r="L43" s="87">
        <v>11619</v>
      </c>
      <c r="M43" s="88">
        <v>11017</v>
      </c>
    </row>
    <row r="44" spans="2:13" ht="27.75" customHeight="1">
      <c r="B44" s="1201"/>
      <c r="C44" s="1202"/>
      <c r="D44" s="85"/>
      <c r="E44" s="1207" t="s">
        <v>28</v>
      </c>
      <c r="F44" s="1207"/>
      <c r="G44" s="1207"/>
      <c r="H44" s="1208"/>
      <c r="I44" s="86">
        <v>660</v>
      </c>
      <c r="J44" s="87">
        <v>650</v>
      </c>
      <c r="K44" s="87">
        <v>624</v>
      </c>
      <c r="L44" s="87">
        <v>585</v>
      </c>
      <c r="M44" s="88">
        <v>540</v>
      </c>
    </row>
    <row r="45" spans="2:13" ht="27.75" customHeight="1">
      <c r="B45" s="1201"/>
      <c r="C45" s="1202"/>
      <c r="D45" s="85"/>
      <c r="E45" s="1207" t="s">
        <v>29</v>
      </c>
      <c r="F45" s="1207"/>
      <c r="G45" s="1207"/>
      <c r="H45" s="1208"/>
      <c r="I45" s="86">
        <v>5009</v>
      </c>
      <c r="J45" s="87">
        <v>4764</v>
      </c>
      <c r="K45" s="87">
        <v>4661</v>
      </c>
      <c r="L45" s="87">
        <v>4505</v>
      </c>
      <c r="M45" s="88">
        <v>4197</v>
      </c>
    </row>
    <row r="46" spans="2:13" ht="27.75" customHeight="1">
      <c r="B46" s="1201"/>
      <c r="C46" s="1202"/>
      <c r="D46" s="85"/>
      <c r="E46" s="1207" t="s">
        <v>30</v>
      </c>
      <c r="F46" s="1207"/>
      <c r="G46" s="1207"/>
      <c r="H46" s="1208"/>
      <c r="I46" s="86">
        <v>0</v>
      </c>
      <c r="J46" s="87">
        <v>0</v>
      </c>
      <c r="K46" s="87">
        <v>0</v>
      </c>
      <c r="L46" s="87">
        <v>0</v>
      </c>
      <c r="M46" s="88">
        <v>0</v>
      </c>
    </row>
    <row r="47" spans="2:13" ht="27.75" customHeight="1">
      <c r="B47" s="1201"/>
      <c r="C47" s="1202"/>
      <c r="D47" s="85"/>
      <c r="E47" s="1207" t="s">
        <v>31</v>
      </c>
      <c r="F47" s="1207"/>
      <c r="G47" s="1207"/>
      <c r="H47" s="1208"/>
      <c r="I47" s="86" t="s">
        <v>489</v>
      </c>
      <c r="J47" s="87" t="s">
        <v>489</v>
      </c>
      <c r="K47" s="87" t="s">
        <v>489</v>
      </c>
      <c r="L47" s="87" t="s">
        <v>489</v>
      </c>
      <c r="M47" s="88" t="s">
        <v>489</v>
      </c>
    </row>
    <row r="48" spans="2:13" ht="27.75" customHeight="1">
      <c r="B48" s="1203"/>
      <c r="C48" s="1204"/>
      <c r="D48" s="85"/>
      <c r="E48" s="1207" t="s">
        <v>32</v>
      </c>
      <c r="F48" s="1207"/>
      <c r="G48" s="1207"/>
      <c r="H48" s="1208"/>
      <c r="I48" s="86" t="s">
        <v>489</v>
      </c>
      <c r="J48" s="87" t="s">
        <v>489</v>
      </c>
      <c r="K48" s="87" t="s">
        <v>489</v>
      </c>
      <c r="L48" s="87" t="s">
        <v>489</v>
      </c>
      <c r="M48" s="88" t="s">
        <v>489</v>
      </c>
    </row>
    <row r="49" spans="2:13" ht="27.75" customHeight="1">
      <c r="B49" s="1209" t="s">
        <v>33</v>
      </c>
      <c r="C49" s="1210"/>
      <c r="D49" s="89"/>
      <c r="E49" s="1207" t="s">
        <v>34</v>
      </c>
      <c r="F49" s="1207"/>
      <c r="G49" s="1207"/>
      <c r="H49" s="1208"/>
      <c r="I49" s="86">
        <v>6717</v>
      </c>
      <c r="J49" s="87">
        <v>7254</v>
      </c>
      <c r="K49" s="87">
        <v>7814</v>
      </c>
      <c r="L49" s="87">
        <v>8275</v>
      </c>
      <c r="M49" s="88">
        <v>9043</v>
      </c>
    </row>
    <row r="50" spans="2:13" ht="27.75" customHeight="1">
      <c r="B50" s="1201"/>
      <c r="C50" s="1202"/>
      <c r="D50" s="85"/>
      <c r="E50" s="1207" t="s">
        <v>35</v>
      </c>
      <c r="F50" s="1207"/>
      <c r="G50" s="1207"/>
      <c r="H50" s="1208"/>
      <c r="I50" s="86">
        <v>4130</v>
      </c>
      <c r="J50" s="87">
        <v>4135</v>
      </c>
      <c r="K50" s="87">
        <v>3984</v>
      </c>
      <c r="L50" s="87">
        <v>3997</v>
      </c>
      <c r="M50" s="88">
        <v>3883</v>
      </c>
    </row>
    <row r="51" spans="2:13" ht="27.75" customHeight="1">
      <c r="B51" s="1203"/>
      <c r="C51" s="1204"/>
      <c r="D51" s="85"/>
      <c r="E51" s="1207" t="s">
        <v>36</v>
      </c>
      <c r="F51" s="1207"/>
      <c r="G51" s="1207"/>
      <c r="H51" s="1208"/>
      <c r="I51" s="86">
        <v>27256</v>
      </c>
      <c r="J51" s="87">
        <v>27593</v>
      </c>
      <c r="K51" s="87">
        <v>26912</v>
      </c>
      <c r="L51" s="87">
        <v>27283</v>
      </c>
      <c r="M51" s="88">
        <v>27650</v>
      </c>
    </row>
    <row r="52" spans="2:13" ht="27.75" customHeight="1" thickBot="1">
      <c r="B52" s="1211" t="s">
        <v>37</v>
      </c>
      <c r="C52" s="1212"/>
      <c r="D52" s="90"/>
      <c r="E52" s="1213" t="s">
        <v>38</v>
      </c>
      <c r="F52" s="1213"/>
      <c r="G52" s="1213"/>
      <c r="H52" s="1214"/>
      <c r="I52" s="91">
        <v>11651</v>
      </c>
      <c r="J52" s="92">
        <v>9762</v>
      </c>
      <c r="K52" s="92">
        <v>9301</v>
      </c>
      <c r="L52" s="92">
        <v>8223</v>
      </c>
      <c r="M52" s="93">
        <v>5979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opLeftCell="A16" zoomScaleNormal="100" zoomScaleSheetLayoutView="55" workbookViewId="0">
      <selection activeCell="G70" sqref="G70"/>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566</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566</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567</v>
      </c>
      <c r="C41" s="246"/>
      <c r="D41" s="246"/>
      <c r="E41" s="246"/>
      <c r="F41" s="246"/>
      <c r="G41" s="246"/>
      <c r="H41" s="246"/>
      <c r="I41" s="246"/>
      <c r="J41" s="246"/>
      <c r="K41" s="246"/>
      <c r="L41" s="246"/>
      <c r="M41" s="246"/>
      <c r="N41" s="246"/>
      <c r="O41" s="246"/>
      <c r="P41" s="247"/>
    </row>
    <row r="42" spans="2:17">
      <c r="B42" s="248"/>
      <c r="C42" s="244"/>
      <c r="D42" s="244"/>
      <c r="E42" s="244"/>
      <c r="F42" s="244"/>
      <c r="G42" s="351" t="s">
        <v>568</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569</v>
      </c>
    </row>
    <row r="50" spans="1:17">
      <c r="B50" s="248"/>
      <c r="C50" s="244"/>
      <c r="D50" s="244"/>
      <c r="E50" s="244"/>
      <c r="F50" s="244"/>
      <c r="G50" s="1236"/>
      <c r="H50" s="1237"/>
      <c r="I50" s="1237"/>
      <c r="J50" s="1238"/>
      <c r="K50" s="354" t="s">
        <v>528</v>
      </c>
      <c r="L50" s="354" t="s">
        <v>529</v>
      </c>
      <c r="M50" s="354" t="s">
        <v>530</v>
      </c>
      <c r="N50" s="354" t="s">
        <v>531</v>
      </c>
      <c r="O50" s="354" t="s">
        <v>532</v>
      </c>
    </row>
    <row r="51" spans="1:17">
      <c r="B51" s="248"/>
      <c r="C51" s="244"/>
      <c r="D51" s="244"/>
      <c r="E51" s="244"/>
      <c r="F51" s="244"/>
      <c r="G51" s="1239" t="s">
        <v>570</v>
      </c>
      <c r="H51" s="1240"/>
      <c r="I51" s="1245" t="s">
        <v>571</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572</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573</v>
      </c>
      <c r="H55" s="1220"/>
      <c r="I55" s="1225" t="s">
        <v>571</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574</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575</v>
      </c>
      <c r="C63" s="244"/>
      <c r="D63" s="244"/>
      <c r="E63" s="244"/>
      <c r="F63" s="244"/>
      <c r="G63" s="244"/>
      <c r="H63" s="244"/>
      <c r="I63" s="244"/>
      <c r="J63" s="244"/>
      <c r="K63" s="244"/>
      <c r="L63" s="244"/>
      <c r="M63" s="244"/>
      <c r="N63" s="244"/>
      <c r="O63" s="244"/>
    </row>
    <row r="64" spans="1:17">
      <c r="B64" s="248"/>
      <c r="C64" s="244"/>
      <c r="D64" s="244"/>
      <c r="E64" s="244"/>
      <c r="F64" s="244"/>
      <c r="G64" s="351" t="s">
        <v>568</v>
      </c>
      <c r="I64" s="352"/>
      <c r="J64" s="352"/>
      <c r="K64" s="352"/>
      <c r="L64" s="244"/>
      <c r="M64" s="244"/>
      <c r="N64" s="244"/>
      <c r="O64" s="244"/>
    </row>
    <row r="65" spans="2:30">
      <c r="B65" s="248"/>
      <c r="C65" s="244"/>
      <c r="D65" s="244"/>
      <c r="E65" s="244"/>
      <c r="F65" s="244"/>
      <c r="G65" s="1227" t="s">
        <v>578</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576</v>
      </c>
      <c r="I71" s="368"/>
      <c r="J71" s="364"/>
      <c r="K71" s="364"/>
      <c r="L71" s="365"/>
      <c r="M71" s="364"/>
      <c r="N71" s="365"/>
      <c r="O71" s="366"/>
    </row>
    <row r="72" spans="2:30">
      <c r="B72" s="248"/>
      <c r="C72" s="244"/>
      <c r="D72" s="244"/>
      <c r="E72" s="244"/>
      <c r="F72" s="244"/>
      <c r="G72" s="1236"/>
      <c r="H72" s="1237"/>
      <c r="I72" s="1237"/>
      <c r="J72" s="1238"/>
      <c r="K72" s="354" t="s">
        <v>528</v>
      </c>
      <c r="L72" s="354" t="s">
        <v>529</v>
      </c>
      <c r="M72" s="354" t="s">
        <v>530</v>
      </c>
      <c r="N72" s="354" t="s">
        <v>531</v>
      </c>
      <c r="O72" s="354" t="s">
        <v>532</v>
      </c>
    </row>
    <row r="73" spans="2:30">
      <c r="B73" s="248"/>
      <c r="C73" s="244"/>
      <c r="D73" s="244"/>
      <c r="E73" s="244"/>
      <c r="F73" s="244"/>
      <c r="G73" s="1239" t="s">
        <v>570</v>
      </c>
      <c r="H73" s="1240"/>
      <c r="I73" s="1245" t="s">
        <v>571</v>
      </c>
      <c r="J73" s="1245"/>
      <c r="K73" s="1226">
        <v>87.2</v>
      </c>
      <c r="L73" s="1226">
        <v>73.3</v>
      </c>
      <c r="M73" s="1215">
        <v>68.900000000000006</v>
      </c>
      <c r="N73" s="1215">
        <v>61.4</v>
      </c>
      <c r="O73" s="1215">
        <v>44.2</v>
      </c>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577</v>
      </c>
      <c r="J75" s="1225"/>
      <c r="K75" s="1247">
        <v>16.7</v>
      </c>
      <c r="L75" s="1247">
        <v>14.6</v>
      </c>
      <c r="M75" s="1247">
        <v>12.7</v>
      </c>
      <c r="N75" s="1247">
        <v>11.3</v>
      </c>
      <c r="O75" s="1247">
        <v>10.4</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573</v>
      </c>
      <c r="H77" s="1220"/>
      <c r="I77" s="1225" t="s">
        <v>571</v>
      </c>
      <c r="J77" s="1225"/>
      <c r="K77" s="1226">
        <v>69.2</v>
      </c>
      <c r="L77" s="1226">
        <v>58.2</v>
      </c>
      <c r="M77" s="1215">
        <v>50.3</v>
      </c>
      <c r="N77" s="1215">
        <v>45.9</v>
      </c>
      <c r="O77" s="1215">
        <v>37.299999999999997</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577</v>
      </c>
      <c r="J79" s="1217"/>
      <c r="K79" s="1218">
        <v>11.1</v>
      </c>
      <c r="L79" s="1218">
        <v>10.3</v>
      </c>
      <c r="M79" s="1218">
        <v>9.6</v>
      </c>
      <c r="N79" s="1218">
        <v>8.8000000000000007</v>
      </c>
      <c r="O79" s="1218">
        <v>7.8</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85"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16"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31765</v>
      </c>
      <c r="E3" s="116"/>
      <c r="F3" s="117">
        <v>47569</v>
      </c>
      <c r="G3" s="118"/>
      <c r="H3" s="119"/>
    </row>
    <row r="4" spans="1:8">
      <c r="A4" s="120"/>
      <c r="B4" s="121"/>
      <c r="C4" s="122"/>
      <c r="D4" s="123">
        <v>17243</v>
      </c>
      <c r="E4" s="124"/>
      <c r="F4" s="125">
        <v>26255</v>
      </c>
      <c r="G4" s="126"/>
      <c r="H4" s="127"/>
    </row>
    <row r="5" spans="1:8">
      <c r="A5" s="108" t="s">
        <v>522</v>
      </c>
      <c r="B5" s="113"/>
      <c r="C5" s="114"/>
      <c r="D5" s="115">
        <v>54317</v>
      </c>
      <c r="E5" s="116"/>
      <c r="F5" s="117">
        <v>50880</v>
      </c>
      <c r="G5" s="118"/>
      <c r="H5" s="119"/>
    </row>
    <row r="6" spans="1:8">
      <c r="A6" s="120"/>
      <c r="B6" s="121"/>
      <c r="C6" s="122"/>
      <c r="D6" s="123">
        <v>25531</v>
      </c>
      <c r="E6" s="124"/>
      <c r="F6" s="125">
        <v>26879</v>
      </c>
      <c r="G6" s="126"/>
      <c r="H6" s="127"/>
    </row>
    <row r="7" spans="1:8">
      <c r="A7" s="108" t="s">
        <v>523</v>
      </c>
      <c r="B7" s="113"/>
      <c r="C7" s="114"/>
      <c r="D7" s="115">
        <v>59726</v>
      </c>
      <c r="E7" s="116"/>
      <c r="F7" s="117">
        <v>63956</v>
      </c>
      <c r="G7" s="118"/>
      <c r="H7" s="119"/>
    </row>
    <row r="8" spans="1:8">
      <c r="A8" s="120"/>
      <c r="B8" s="121"/>
      <c r="C8" s="122"/>
      <c r="D8" s="123">
        <v>21191</v>
      </c>
      <c r="E8" s="124"/>
      <c r="F8" s="125">
        <v>29239</v>
      </c>
      <c r="G8" s="126"/>
      <c r="H8" s="127"/>
    </row>
    <row r="9" spans="1:8">
      <c r="A9" s="108" t="s">
        <v>524</v>
      </c>
      <c r="B9" s="113"/>
      <c r="C9" s="114"/>
      <c r="D9" s="115">
        <v>58351</v>
      </c>
      <c r="E9" s="116"/>
      <c r="F9" s="117">
        <v>66255</v>
      </c>
      <c r="G9" s="118"/>
      <c r="H9" s="119"/>
    </row>
    <row r="10" spans="1:8">
      <c r="A10" s="120"/>
      <c r="B10" s="121"/>
      <c r="C10" s="122"/>
      <c r="D10" s="123">
        <v>25028</v>
      </c>
      <c r="E10" s="124"/>
      <c r="F10" s="125">
        <v>31822</v>
      </c>
      <c r="G10" s="126"/>
      <c r="H10" s="127"/>
    </row>
    <row r="11" spans="1:8">
      <c r="A11" s="108" t="s">
        <v>525</v>
      </c>
      <c r="B11" s="113"/>
      <c r="C11" s="114"/>
      <c r="D11" s="115">
        <v>54263</v>
      </c>
      <c r="E11" s="116"/>
      <c r="F11" s="117">
        <v>54227</v>
      </c>
      <c r="G11" s="118"/>
      <c r="H11" s="119"/>
    </row>
    <row r="12" spans="1:8">
      <c r="A12" s="120"/>
      <c r="B12" s="121"/>
      <c r="C12" s="128"/>
      <c r="D12" s="123">
        <v>24695</v>
      </c>
      <c r="E12" s="124"/>
      <c r="F12" s="125">
        <v>29694</v>
      </c>
      <c r="G12" s="126"/>
      <c r="H12" s="127"/>
    </row>
    <row r="13" spans="1:8">
      <c r="A13" s="108"/>
      <c r="B13" s="113"/>
      <c r="C13" s="129"/>
      <c r="D13" s="130">
        <v>51684</v>
      </c>
      <c r="E13" s="131"/>
      <c r="F13" s="132">
        <v>56577</v>
      </c>
      <c r="G13" s="133"/>
      <c r="H13" s="119"/>
    </row>
    <row r="14" spans="1:8">
      <c r="A14" s="120"/>
      <c r="B14" s="121"/>
      <c r="C14" s="122"/>
      <c r="D14" s="123">
        <v>22738</v>
      </c>
      <c r="E14" s="124"/>
      <c r="F14" s="125">
        <v>28778</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5.73</v>
      </c>
      <c r="C19" s="134">
        <f>ROUND(VALUE(SUBSTITUTE(実質収支比率等に係る経年分析!G$48,"▲","-")),2)</f>
        <v>5.2</v>
      </c>
      <c r="D19" s="134">
        <f>ROUND(VALUE(SUBSTITUTE(実質収支比率等に係る経年分析!H$48,"▲","-")),2)</f>
        <v>4.78</v>
      </c>
      <c r="E19" s="134">
        <f>ROUND(VALUE(SUBSTITUTE(実質収支比率等に係る経年分析!I$48,"▲","-")),2)</f>
        <v>6.44</v>
      </c>
      <c r="F19" s="134">
        <f>ROUND(VALUE(SUBSTITUTE(実質収支比率等に係る経年分析!J$48,"▲","-")),2)</f>
        <v>4.68</v>
      </c>
    </row>
    <row r="20" spans="1:11">
      <c r="A20" s="134" t="s">
        <v>43</v>
      </c>
      <c r="B20" s="134">
        <f>ROUND(VALUE(SUBSTITUTE(実質収支比率等に係る経年分析!F$47,"▲","-")),2)</f>
        <v>15.48</v>
      </c>
      <c r="C20" s="134">
        <f>ROUND(VALUE(SUBSTITUTE(実質収支比率等に係る経年分析!G$47,"▲","-")),2)</f>
        <v>19.22</v>
      </c>
      <c r="D20" s="134">
        <f>ROUND(VALUE(SUBSTITUTE(実質収支比率等に係る経年分析!H$47,"▲","-")),2)</f>
        <v>21.86</v>
      </c>
      <c r="E20" s="134">
        <f>ROUND(VALUE(SUBSTITUTE(実質収支比率等に係る経年分析!I$47,"▲","-")),2)</f>
        <v>24.51</v>
      </c>
      <c r="F20" s="134">
        <f>ROUND(VALUE(SUBSTITUTE(実質収支比率等に係る経年分析!J$47,"▲","-")),2)</f>
        <v>27.67</v>
      </c>
    </row>
    <row r="21" spans="1:11">
      <c r="A21" s="134" t="s">
        <v>44</v>
      </c>
      <c r="B21" s="134">
        <f>IF(ISNUMBER(VALUE(SUBSTITUTE(実質収支比率等に係る経年分析!F$49,"▲","-"))),ROUND(VALUE(SUBSTITUTE(実質収支比率等に係る経年分析!F$49,"▲","-")),2),NA())</f>
        <v>6.68</v>
      </c>
      <c r="C21" s="134">
        <f>IF(ISNUMBER(VALUE(SUBSTITUTE(実質収支比率等に係る経年分析!G$49,"▲","-"))),ROUND(VALUE(SUBSTITUTE(実質収支比率等に係る経年分析!G$49,"▲","-")),2),NA())</f>
        <v>3.25</v>
      </c>
      <c r="D21" s="134">
        <f>IF(ISNUMBER(VALUE(SUBSTITUTE(実質収支比率等に係る経年分析!H$49,"▲","-"))),ROUND(VALUE(SUBSTITUTE(実質収支比率等に係る経年分析!H$49,"▲","-")),2),NA())</f>
        <v>2.4900000000000002</v>
      </c>
      <c r="E21" s="134">
        <f>IF(ISNUMBER(VALUE(SUBSTITUTE(実質収支比率等に係る経年分析!I$49,"▲","-"))),ROUND(VALUE(SUBSTITUTE(実質収支比率等に係る経年分析!I$49,"▲","-")),2),NA())</f>
        <v>4.16</v>
      </c>
      <c r="F21" s="134">
        <f>IF(ISNUMBER(VALUE(SUBSTITUTE(実質収支比率等に係る経年分析!J$49,"▲","-"))),ROUND(VALUE(SUBSTITUTE(実質収支比率等に係る経年分析!J$49,"▲","-")),2),NA())</f>
        <v>1.53</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総社市農業集落排水事業費特別会計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総社市公共下水道事業費特別会計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総社市後期高齢者医療特別会計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総社市介護保険特別会計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総社市工業用水道事業会計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0.94</v>
      </c>
    </row>
    <row r="34" spans="1:16">
      <c r="A34" s="135" t="str">
        <f>IF(連結実質赤字比率に係る赤字・黒字の構成分析!C$36="",NA(),連結実質赤字比率に係る赤字・黒字の構成分析!C$36)</f>
        <v>総社市国民健康保険特別会計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0.28999999999999998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5.73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4.7699999999999996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4.67</v>
      </c>
    </row>
    <row r="36" spans="1:16">
      <c r="A36" s="135" t="str">
        <f>IF(連結実質赤字比率に係る赤字・黒字の構成分析!C$34="",NA(),連結実質赤字比率に係る赤字・黒字の構成分析!C$34)</f>
        <v>総社市水道事業会計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12.57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12.13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12.44</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2870</v>
      </c>
      <c r="E42" s="136"/>
      <c r="F42" s="136"/>
      <c r="G42" s="136">
        <f>'実質公債費比率（分子）の構造'!L$52</f>
        <v>2932</v>
      </c>
      <c r="H42" s="136"/>
      <c r="I42" s="136"/>
      <c r="J42" s="136">
        <f>'実質公債費比率（分子）の構造'!M$52</f>
        <v>2951</v>
      </c>
      <c r="K42" s="136"/>
      <c r="L42" s="136"/>
      <c r="M42" s="136">
        <f>'実質公債費比率（分子）の構造'!N$52</f>
        <v>2970</v>
      </c>
      <c r="N42" s="136"/>
      <c r="O42" s="136"/>
      <c r="P42" s="136">
        <f>'実質公債費比率（分子）の構造'!O$52</f>
        <v>2925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215</v>
      </c>
      <c r="C44" s="136"/>
      <c r="D44" s="136"/>
      <c r="E44" s="136">
        <f>'実質公債費比率（分子）の構造'!L$50</f>
        <v>192</v>
      </c>
      <c r="F44" s="136"/>
      <c r="G44" s="136"/>
      <c r="H44" s="136">
        <f>'実質公債費比率（分子）の構造'!M$50</f>
        <v>164</v>
      </c>
      <c r="I44" s="136"/>
      <c r="J44" s="136"/>
      <c r="K44" s="136">
        <f>'実質公債費比率（分子）の構造'!N$50</f>
        <v>136</v>
      </c>
      <c r="L44" s="136"/>
      <c r="M44" s="136"/>
      <c r="N44" s="136">
        <f>'実質公債費比率（分子）の構造'!O$50</f>
        <v>119</v>
      </c>
      <c r="O44" s="136"/>
      <c r="P44" s="136"/>
    </row>
    <row r="45" spans="1:16">
      <c r="A45" s="136" t="s">
        <v>54</v>
      </c>
      <c r="B45" s="136">
        <f>'実質公債費比率（分子）の構造'!K$49</f>
        <v>174</v>
      </c>
      <c r="C45" s="136"/>
      <c r="D45" s="136"/>
      <c r="E45" s="136">
        <f>'実質公債費比率（分子）の構造'!L$49</f>
        <v>73</v>
      </c>
      <c r="F45" s="136"/>
      <c r="G45" s="136"/>
      <c r="H45" s="136">
        <f>'実質公債費比率（分子）の構造'!M$49</f>
        <v>142</v>
      </c>
      <c r="I45" s="136"/>
      <c r="J45" s="136"/>
      <c r="K45" s="136">
        <f>'実質公債費比率（分子）の構造'!N$49</f>
        <v>142</v>
      </c>
      <c r="L45" s="136"/>
      <c r="M45" s="136"/>
      <c r="N45" s="136">
        <f>'実質公債費比率（分子）の構造'!O$49</f>
        <v>142</v>
      </c>
      <c r="O45" s="136"/>
      <c r="P45" s="136"/>
    </row>
    <row r="46" spans="1:16">
      <c r="A46" s="136" t="s">
        <v>55</v>
      </c>
      <c r="B46" s="136">
        <f>'実質公債費比率（分子）の構造'!K$48</f>
        <v>946</v>
      </c>
      <c r="C46" s="136"/>
      <c r="D46" s="136"/>
      <c r="E46" s="136">
        <f>'実質公債費比率（分子）の構造'!L$48</f>
        <v>988</v>
      </c>
      <c r="F46" s="136"/>
      <c r="G46" s="136"/>
      <c r="H46" s="136">
        <f>'実質公債費比率（分子）の構造'!M$48</f>
        <v>928</v>
      </c>
      <c r="I46" s="136"/>
      <c r="J46" s="136"/>
      <c r="K46" s="136">
        <f>'実質公債費比率（分子）の構造'!N$48</f>
        <v>907</v>
      </c>
      <c r="L46" s="136"/>
      <c r="M46" s="136"/>
      <c r="N46" s="136">
        <f>'実質公債費比率（分子）の構造'!O$48</f>
        <v>892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3443</v>
      </c>
      <c r="C49" s="136"/>
      <c r="D49" s="136"/>
      <c r="E49" s="136">
        <f>'実質公債費比率（分子）の構造'!L$45</f>
        <v>3316</v>
      </c>
      <c r="F49" s="136"/>
      <c r="G49" s="136"/>
      <c r="H49" s="136">
        <f>'実質公債費比率（分子）の構造'!M$45</f>
        <v>3283</v>
      </c>
      <c r="I49" s="136"/>
      <c r="J49" s="136"/>
      <c r="K49" s="136">
        <f>'実質公債費比率（分子）の構造'!N$45</f>
        <v>3150</v>
      </c>
      <c r="L49" s="136"/>
      <c r="M49" s="136"/>
      <c r="N49" s="136">
        <f>'実質公債費比率（分子）の構造'!O$45</f>
        <v>3058</v>
      </c>
      <c r="O49" s="136"/>
      <c r="P49" s="136"/>
    </row>
    <row r="50" spans="1:16">
      <c r="A50" s="136" t="s">
        <v>59</v>
      </c>
      <c r="B50" s="136" t="e">
        <f>NA()</f>
        <v>#N/A</v>
      </c>
      <c r="C50" s="136">
        <f>IF(ISNUMBER('実質公債費比率（分子）の構造'!K$53),'実質公債費比率（分子）の構造'!K$53,NA())</f>
        <v>1908</v>
      </c>
      <c r="D50" s="136" t="e">
        <f>NA()</f>
        <v>#N/A</v>
      </c>
      <c r="E50" s="136" t="e">
        <f>NA()</f>
        <v>#N/A</v>
      </c>
      <c r="F50" s="136">
        <f>IF(ISNUMBER('実質公債費比率（分子）の構造'!L$53),'実質公債費比率（分子）の構造'!L$53,NA())</f>
        <v>1637</v>
      </c>
      <c r="G50" s="136" t="e">
        <f>NA()</f>
        <v>#N/A</v>
      </c>
      <c r="H50" s="136" t="e">
        <f>NA()</f>
        <v>#N/A</v>
      </c>
      <c r="I50" s="136">
        <f>IF(ISNUMBER('実質公債費比率（分子）の構造'!M$53),'実質公債費比率（分子）の構造'!M$53,NA())</f>
        <v>1566</v>
      </c>
      <c r="J50" s="136" t="e">
        <f>NA()</f>
        <v>#N/A</v>
      </c>
      <c r="K50" s="136" t="e">
        <f>NA()</f>
        <v>#N/A</v>
      </c>
      <c r="L50" s="136">
        <f>IF(ISNUMBER('実質公債費比率（分子）の構造'!N$53),'実質公債費比率（分子）の構造'!N$53,NA())</f>
        <v>1365</v>
      </c>
      <c r="M50" s="136" t="e">
        <f>NA()</f>
        <v>#N/A</v>
      </c>
      <c r="N50" s="136" t="e">
        <f>NA()</f>
        <v>#N/A</v>
      </c>
      <c r="O50" s="136">
        <f>IF(ISNUMBER('実質公債費比率（分子）の構造'!O$53),'実質公債費比率（分子）の構造'!O$53,NA())</f>
        <v>1286</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27256</v>
      </c>
      <c r="E56" s="135"/>
      <c r="F56" s="135"/>
      <c r="G56" s="135">
        <f>'将来負担比率（分子）の構造'!J$51</f>
        <v>27593</v>
      </c>
      <c r="H56" s="135"/>
      <c r="I56" s="135"/>
      <c r="J56" s="135">
        <f>'将来負担比率（分子）の構造'!K$51</f>
        <v>26912</v>
      </c>
      <c r="K56" s="135"/>
      <c r="L56" s="135"/>
      <c r="M56" s="135">
        <f>'将来負担比率（分子）の構造'!L$51</f>
        <v>27283</v>
      </c>
      <c r="N56" s="135"/>
      <c r="O56" s="135"/>
      <c r="P56" s="135">
        <f>'将来負担比率（分子）の構造'!M$51</f>
        <v>27650</v>
      </c>
    </row>
    <row r="57" spans="1:16">
      <c r="A57" s="135" t="s">
        <v>35</v>
      </c>
      <c r="B57" s="135"/>
      <c r="C57" s="135"/>
      <c r="D57" s="135">
        <f>'将来負担比率（分子）の構造'!I$50</f>
        <v>4130</v>
      </c>
      <c r="E57" s="135"/>
      <c r="F57" s="135"/>
      <c r="G57" s="135">
        <f>'将来負担比率（分子）の構造'!J$50</f>
        <v>4135</v>
      </c>
      <c r="H57" s="135"/>
      <c r="I57" s="135"/>
      <c r="J57" s="135">
        <f>'将来負担比率（分子）の構造'!K$50</f>
        <v>3984</v>
      </c>
      <c r="K57" s="135"/>
      <c r="L57" s="135"/>
      <c r="M57" s="135">
        <f>'将来負担比率（分子）の構造'!L$50</f>
        <v>3997</v>
      </c>
      <c r="N57" s="135"/>
      <c r="O57" s="135"/>
      <c r="P57" s="135">
        <f>'将来負担比率（分子）の構造'!M$50</f>
        <v>3883</v>
      </c>
    </row>
    <row r="58" spans="1:16">
      <c r="A58" s="135" t="s">
        <v>34</v>
      </c>
      <c r="B58" s="135"/>
      <c r="C58" s="135"/>
      <c r="D58" s="135">
        <f>'将来負担比率（分子）の構造'!I$49</f>
        <v>6717</v>
      </c>
      <c r="E58" s="135"/>
      <c r="F58" s="135"/>
      <c r="G58" s="135">
        <f>'将来負担比率（分子）の構造'!J$49</f>
        <v>7254</v>
      </c>
      <c r="H58" s="135"/>
      <c r="I58" s="135"/>
      <c r="J58" s="135">
        <f>'将来負担比率（分子）の構造'!K$49</f>
        <v>7814</v>
      </c>
      <c r="K58" s="135"/>
      <c r="L58" s="135"/>
      <c r="M58" s="135">
        <f>'将来負担比率（分子）の構造'!L$49</f>
        <v>8275</v>
      </c>
      <c r="N58" s="135"/>
      <c r="O58" s="135"/>
      <c r="P58" s="135">
        <f>'将来負担比率（分子）の構造'!M$49</f>
        <v>9043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5009</v>
      </c>
      <c r="C62" s="135"/>
      <c r="D62" s="135"/>
      <c r="E62" s="135">
        <f>'将来負担比率（分子）の構造'!J$45</f>
        <v>4764</v>
      </c>
      <c r="F62" s="135"/>
      <c r="G62" s="135"/>
      <c r="H62" s="135">
        <f>'将来負担比率（分子）の構造'!K$45</f>
        <v>4661</v>
      </c>
      <c r="I62" s="135"/>
      <c r="J62" s="135"/>
      <c r="K62" s="135">
        <f>'将来負担比率（分子）の構造'!L$45</f>
        <v>4505</v>
      </c>
      <c r="L62" s="135"/>
      <c r="M62" s="135"/>
      <c r="N62" s="135">
        <f>'将来負担比率（分子）の構造'!M$45</f>
        <v>4197</v>
      </c>
      <c r="O62" s="135"/>
      <c r="P62" s="135"/>
    </row>
    <row r="63" spans="1:16">
      <c r="A63" s="135" t="s">
        <v>28</v>
      </c>
      <c r="B63" s="135">
        <f>'将来負担比率（分子）の構造'!I$44</f>
        <v>660</v>
      </c>
      <c r="C63" s="135"/>
      <c r="D63" s="135"/>
      <c r="E63" s="135">
        <f>'将来負担比率（分子）の構造'!J$44</f>
        <v>650</v>
      </c>
      <c r="F63" s="135"/>
      <c r="G63" s="135"/>
      <c r="H63" s="135">
        <f>'将来負担比率（分子）の構造'!K$44</f>
        <v>624</v>
      </c>
      <c r="I63" s="135"/>
      <c r="J63" s="135"/>
      <c r="K63" s="135">
        <f>'将来負担比率（分子）の構造'!L$44</f>
        <v>585</v>
      </c>
      <c r="L63" s="135"/>
      <c r="M63" s="135"/>
      <c r="N63" s="135">
        <f>'将来負担比率（分子）の構造'!M$44</f>
        <v>540</v>
      </c>
      <c r="O63" s="135"/>
      <c r="P63" s="135"/>
    </row>
    <row r="64" spans="1:16">
      <c r="A64" s="135" t="s">
        <v>27</v>
      </c>
      <c r="B64" s="135">
        <f>'将来負担比率（分子）の構造'!I$43</f>
        <v>12316</v>
      </c>
      <c r="C64" s="135"/>
      <c r="D64" s="135"/>
      <c r="E64" s="135">
        <f>'将来負担比率（分子）の構造'!J$43</f>
        <v>12155</v>
      </c>
      <c r="F64" s="135"/>
      <c r="G64" s="135"/>
      <c r="H64" s="135">
        <f>'将来負担比率（分子）の構造'!K$43</f>
        <v>11873</v>
      </c>
      <c r="I64" s="135"/>
      <c r="J64" s="135"/>
      <c r="K64" s="135">
        <f>'将来負担比率（分子）の構造'!L$43</f>
        <v>11619</v>
      </c>
      <c r="L64" s="135"/>
      <c r="M64" s="135"/>
      <c r="N64" s="135">
        <f>'将来負担比率（分子）の構造'!M$43</f>
        <v>11017</v>
      </c>
      <c r="O64" s="135"/>
      <c r="P64" s="135"/>
    </row>
    <row r="65" spans="1:16">
      <c r="A65" s="135" t="s">
        <v>26</v>
      </c>
      <c r="B65" s="135">
        <f>'将来負担比率（分子）の構造'!I$42</f>
        <v>1224</v>
      </c>
      <c r="C65" s="135"/>
      <c r="D65" s="135"/>
      <c r="E65" s="135">
        <f>'将来負担比率（分子）の構造'!J$42</f>
        <v>1058</v>
      </c>
      <c r="F65" s="135"/>
      <c r="G65" s="135"/>
      <c r="H65" s="135">
        <f>'将来負担比率（分子）の構造'!K$42</f>
        <v>930</v>
      </c>
      <c r="I65" s="135"/>
      <c r="J65" s="135"/>
      <c r="K65" s="135">
        <f>'将来負担比率（分子）の構造'!L$42</f>
        <v>846</v>
      </c>
      <c r="L65" s="135"/>
      <c r="M65" s="135"/>
      <c r="N65" s="135">
        <f>'将来負担比率（分子）の構造'!M$42</f>
        <v>786</v>
      </c>
      <c r="O65" s="135"/>
      <c r="P65" s="135"/>
    </row>
    <row r="66" spans="1:16">
      <c r="A66" s="135" t="s">
        <v>25</v>
      </c>
      <c r="B66" s="135">
        <f>'将来負担比率（分子）の構造'!I$41</f>
        <v>30544</v>
      </c>
      <c r="C66" s="135"/>
      <c r="D66" s="135"/>
      <c r="E66" s="135">
        <f>'将来負担比率（分子）の構造'!J$41</f>
        <v>30117</v>
      </c>
      <c r="F66" s="135"/>
      <c r="G66" s="135"/>
      <c r="H66" s="135">
        <f>'将来負担比率（分子）の構造'!K$41</f>
        <v>29923</v>
      </c>
      <c r="I66" s="135"/>
      <c r="J66" s="135"/>
      <c r="K66" s="135">
        <f>'将来負担比率（分子）の構造'!L$41</f>
        <v>30223</v>
      </c>
      <c r="L66" s="135"/>
      <c r="M66" s="135"/>
      <c r="N66" s="135">
        <f>'将来負担比率（分子）の構造'!M$41</f>
        <v>30016</v>
      </c>
      <c r="O66" s="135"/>
      <c r="P66" s="135"/>
    </row>
    <row r="67" spans="1:16">
      <c r="A67" s="135" t="s">
        <v>63</v>
      </c>
      <c r="B67" s="135" t="e">
        <f>NA()</f>
        <v>#N/A</v>
      </c>
      <c r="C67" s="135">
        <f>IF(ISNUMBER('将来負担比率（分子）の構造'!I$52), IF('将来負担比率（分子）の構造'!I$52 &lt; 0, 0, '将来負担比率（分子）の構造'!I$52), NA())</f>
        <v>11651</v>
      </c>
      <c r="D67" s="135" t="e">
        <f>NA()</f>
        <v>#N/A</v>
      </c>
      <c r="E67" s="135" t="e">
        <f>NA()</f>
        <v>#N/A</v>
      </c>
      <c r="F67" s="135">
        <f>IF(ISNUMBER('将来負担比率（分子）の構造'!J$52), IF('将来負担比率（分子）の構造'!J$52 &lt; 0, 0, '将来負担比率（分子）の構造'!J$52), NA())</f>
        <v>9762</v>
      </c>
      <c r="G67" s="135" t="e">
        <f>NA()</f>
        <v>#N/A</v>
      </c>
      <c r="H67" s="135" t="e">
        <f>NA()</f>
        <v>#N/A</v>
      </c>
      <c r="I67" s="135">
        <f>IF(ISNUMBER('将来負担比率（分子）の構造'!K$52), IF('将来負担比率（分子）の構造'!K$52 &lt; 0, 0, '将来負担比率（分子）の構造'!K$52), NA())</f>
        <v>9301</v>
      </c>
      <c r="J67" s="135" t="e">
        <f>NA()</f>
        <v>#N/A</v>
      </c>
      <c r="K67" s="135" t="e">
        <f>NA()</f>
        <v>#N/A</v>
      </c>
      <c r="L67" s="135">
        <f>IF(ISNUMBER('将来負担比率（分子）の構造'!L$52), IF('将来負担比率（分子）の構造'!L$52 &lt; 0, 0, '将来負担比率（分子）の構造'!L$52), NA())</f>
        <v>8223</v>
      </c>
      <c r="M67" s="135" t="e">
        <f>NA()</f>
        <v>#N/A</v>
      </c>
      <c r="N67" s="135" t="e">
        <f>NA()</f>
        <v>#N/A</v>
      </c>
      <c r="O67" s="135">
        <f>IF(ISNUMBER('将来負担比率（分子）の構造'!M$52), IF('将来負担比率（分子）の構造'!M$52 &lt; 0, 0, '将来負担比率（分子）の構造'!M$52), NA())</f>
        <v>5979</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4"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7955579</v>
      </c>
      <c r="S5" s="613"/>
      <c r="T5" s="613"/>
      <c r="U5" s="613"/>
      <c r="V5" s="613"/>
      <c r="W5" s="613"/>
      <c r="X5" s="613"/>
      <c r="Y5" s="614"/>
      <c r="Z5" s="615">
        <v>27.8</v>
      </c>
      <c r="AA5" s="615"/>
      <c r="AB5" s="615"/>
      <c r="AC5" s="615"/>
      <c r="AD5" s="616">
        <v>7534749</v>
      </c>
      <c r="AE5" s="616"/>
      <c r="AF5" s="616"/>
      <c r="AG5" s="616"/>
      <c r="AH5" s="616"/>
      <c r="AI5" s="616"/>
      <c r="AJ5" s="616"/>
      <c r="AK5" s="616"/>
      <c r="AL5" s="617">
        <v>49.4</v>
      </c>
      <c r="AM5" s="618"/>
      <c r="AN5" s="618"/>
      <c r="AO5" s="619"/>
      <c r="AP5" s="609" t="s">
        <v>207</v>
      </c>
      <c r="AQ5" s="610"/>
      <c r="AR5" s="610"/>
      <c r="AS5" s="610"/>
      <c r="AT5" s="610"/>
      <c r="AU5" s="610"/>
      <c r="AV5" s="610"/>
      <c r="AW5" s="610"/>
      <c r="AX5" s="610"/>
      <c r="AY5" s="610"/>
      <c r="AZ5" s="610"/>
      <c r="BA5" s="610"/>
      <c r="BB5" s="610"/>
      <c r="BC5" s="610"/>
      <c r="BD5" s="610"/>
      <c r="BE5" s="610"/>
      <c r="BF5" s="611"/>
      <c r="BG5" s="623">
        <v>7514113</v>
      </c>
      <c r="BH5" s="624"/>
      <c r="BI5" s="624"/>
      <c r="BJ5" s="624"/>
      <c r="BK5" s="624"/>
      <c r="BL5" s="624"/>
      <c r="BM5" s="624"/>
      <c r="BN5" s="625"/>
      <c r="BO5" s="626">
        <v>94.5</v>
      </c>
      <c r="BP5" s="626"/>
      <c r="BQ5" s="626"/>
      <c r="BR5" s="626"/>
      <c r="BS5" s="627">
        <v>46163</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200</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281154</v>
      </c>
      <c r="S6" s="624"/>
      <c r="T6" s="624"/>
      <c r="U6" s="624"/>
      <c r="V6" s="624"/>
      <c r="W6" s="624"/>
      <c r="X6" s="624"/>
      <c r="Y6" s="625"/>
      <c r="Z6" s="626">
        <v>1</v>
      </c>
      <c r="AA6" s="626"/>
      <c r="AB6" s="626"/>
      <c r="AC6" s="626"/>
      <c r="AD6" s="627">
        <v>281154</v>
      </c>
      <c r="AE6" s="627"/>
      <c r="AF6" s="627"/>
      <c r="AG6" s="627"/>
      <c r="AH6" s="627"/>
      <c r="AI6" s="627"/>
      <c r="AJ6" s="627"/>
      <c r="AK6" s="627"/>
      <c r="AL6" s="628">
        <v>1.8</v>
      </c>
      <c r="AM6" s="629"/>
      <c r="AN6" s="629"/>
      <c r="AO6" s="630"/>
      <c r="AP6" s="620" t="s">
        <v>212</v>
      </c>
      <c r="AQ6" s="621"/>
      <c r="AR6" s="621"/>
      <c r="AS6" s="621"/>
      <c r="AT6" s="621"/>
      <c r="AU6" s="621"/>
      <c r="AV6" s="621"/>
      <c r="AW6" s="621"/>
      <c r="AX6" s="621"/>
      <c r="AY6" s="621"/>
      <c r="AZ6" s="621"/>
      <c r="BA6" s="621"/>
      <c r="BB6" s="621"/>
      <c r="BC6" s="621"/>
      <c r="BD6" s="621"/>
      <c r="BE6" s="621"/>
      <c r="BF6" s="622"/>
      <c r="BG6" s="623">
        <v>7514113</v>
      </c>
      <c r="BH6" s="624"/>
      <c r="BI6" s="624"/>
      <c r="BJ6" s="624"/>
      <c r="BK6" s="624"/>
      <c r="BL6" s="624"/>
      <c r="BM6" s="624"/>
      <c r="BN6" s="625"/>
      <c r="BO6" s="626">
        <v>94.5</v>
      </c>
      <c r="BP6" s="626"/>
      <c r="BQ6" s="626"/>
      <c r="BR6" s="626"/>
      <c r="BS6" s="627">
        <v>46163</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322946</v>
      </c>
      <c r="CS6" s="624"/>
      <c r="CT6" s="624"/>
      <c r="CU6" s="624"/>
      <c r="CV6" s="624"/>
      <c r="CW6" s="624"/>
      <c r="CX6" s="624"/>
      <c r="CY6" s="625"/>
      <c r="CZ6" s="626">
        <v>1.2</v>
      </c>
      <c r="DA6" s="626"/>
      <c r="DB6" s="626"/>
      <c r="DC6" s="626"/>
      <c r="DD6" s="632">
        <v>20545</v>
      </c>
      <c r="DE6" s="624"/>
      <c r="DF6" s="624"/>
      <c r="DG6" s="624"/>
      <c r="DH6" s="624"/>
      <c r="DI6" s="624"/>
      <c r="DJ6" s="624"/>
      <c r="DK6" s="624"/>
      <c r="DL6" s="624"/>
      <c r="DM6" s="624"/>
      <c r="DN6" s="624"/>
      <c r="DO6" s="624"/>
      <c r="DP6" s="625"/>
      <c r="DQ6" s="632">
        <v>322946</v>
      </c>
      <c r="DR6" s="624"/>
      <c r="DS6" s="624"/>
      <c r="DT6" s="624"/>
      <c r="DU6" s="624"/>
      <c r="DV6" s="624"/>
      <c r="DW6" s="624"/>
      <c r="DX6" s="624"/>
      <c r="DY6" s="624"/>
      <c r="DZ6" s="624"/>
      <c r="EA6" s="624"/>
      <c r="EB6" s="624"/>
      <c r="EC6" s="633"/>
    </row>
    <row r="7" spans="2:143" ht="11.25" customHeight="1">
      <c r="B7" s="620" t="s">
        <v>214</v>
      </c>
      <c r="C7" s="621"/>
      <c r="D7" s="621"/>
      <c r="E7" s="621"/>
      <c r="F7" s="621"/>
      <c r="G7" s="621"/>
      <c r="H7" s="621"/>
      <c r="I7" s="621"/>
      <c r="J7" s="621"/>
      <c r="K7" s="621"/>
      <c r="L7" s="621"/>
      <c r="M7" s="621"/>
      <c r="N7" s="621"/>
      <c r="O7" s="621"/>
      <c r="P7" s="621"/>
      <c r="Q7" s="622"/>
      <c r="R7" s="623">
        <v>18997</v>
      </c>
      <c r="S7" s="624"/>
      <c r="T7" s="624"/>
      <c r="U7" s="624"/>
      <c r="V7" s="624"/>
      <c r="W7" s="624"/>
      <c r="X7" s="624"/>
      <c r="Y7" s="625"/>
      <c r="Z7" s="626">
        <v>0.1</v>
      </c>
      <c r="AA7" s="626"/>
      <c r="AB7" s="626"/>
      <c r="AC7" s="626"/>
      <c r="AD7" s="627">
        <v>18997</v>
      </c>
      <c r="AE7" s="627"/>
      <c r="AF7" s="627"/>
      <c r="AG7" s="627"/>
      <c r="AH7" s="627"/>
      <c r="AI7" s="627"/>
      <c r="AJ7" s="627"/>
      <c r="AK7" s="627"/>
      <c r="AL7" s="628">
        <v>0.1</v>
      </c>
      <c r="AM7" s="629"/>
      <c r="AN7" s="629"/>
      <c r="AO7" s="630"/>
      <c r="AP7" s="620" t="s">
        <v>215</v>
      </c>
      <c r="AQ7" s="621"/>
      <c r="AR7" s="621"/>
      <c r="AS7" s="621"/>
      <c r="AT7" s="621"/>
      <c r="AU7" s="621"/>
      <c r="AV7" s="621"/>
      <c r="AW7" s="621"/>
      <c r="AX7" s="621"/>
      <c r="AY7" s="621"/>
      <c r="AZ7" s="621"/>
      <c r="BA7" s="621"/>
      <c r="BB7" s="621"/>
      <c r="BC7" s="621"/>
      <c r="BD7" s="621"/>
      <c r="BE7" s="621"/>
      <c r="BF7" s="622"/>
      <c r="BG7" s="623">
        <v>3330325</v>
      </c>
      <c r="BH7" s="624"/>
      <c r="BI7" s="624"/>
      <c r="BJ7" s="624"/>
      <c r="BK7" s="624"/>
      <c r="BL7" s="624"/>
      <c r="BM7" s="624"/>
      <c r="BN7" s="625"/>
      <c r="BO7" s="626">
        <v>41.9</v>
      </c>
      <c r="BP7" s="626"/>
      <c r="BQ7" s="626"/>
      <c r="BR7" s="626"/>
      <c r="BS7" s="627">
        <v>46163</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4326417</v>
      </c>
      <c r="CS7" s="624"/>
      <c r="CT7" s="624"/>
      <c r="CU7" s="624"/>
      <c r="CV7" s="624"/>
      <c r="CW7" s="624"/>
      <c r="CX7" s="624"/>
      <c r="CY7" s="625"/>
      <c r="CZ7" s="626">
        <v>15.7</v>
      </c>
      <c r="DA7" s="626"/>
      <c r="DB7" s="626"/>
      <c r="DC7" s="626"/>
      <c r="DD7" s="632">
        <v>104004</v>
      </c>
      <c r="DE7" s="624"/>
      <c r="DF7" s="624"/>
      <c r="DG7" s="624"/>
      <c r="DH7" s="624"/>
      <c r="DI7" s="624"/>
      <c r="DJ7" s="624"/>
      <c r="DK7" s="624"/>
      <c r="DL7" s="624"/>
      <c r="DM7" s="624"/>
      <c r="DN7" s="624"/>
      <c r="DO7" s="624"/>
      <c r="DP7" s="625"/>
      <c r="DQ7" s="632">
        <v>3342671</v>
      </c>
      <c r="DR7" s="624"/>
      <c r="DS7" s="624"/>
      <c r="DT7" s="624"/>
      <c r="DU7" s="624"/>
      <c r="DV7" s="624"/>
      <c r="DW7" s="624"/>
      <c r="DX7" s="624"/>
      <c r="DY7" s="624"/>
      <c r="DZ7" s="624"/>
      <c r="EA7" s="624"/>
      <c r="EB7" s="624"/>
      <c r="EC7" s="633"/>
    </row>
    <row r="8" spans="2:143" ht="11.25" customHeight="1">
      <c r="B8" s="620" t="s">
        <v>217</v>
      </c>
      <c r="C8" s="621"/>
      <c r="D8" s="621"/>
      <c r="E8" s="621"/>
      <c r="F8" s="621"/>
      <c r="G8" s="621"/>
      <c r="H8" s="621"/>
      <c r="I8" s="621"/>
      <c r="J8" s="621"/>
      <c r="K8" s="621"/>
      <c r="L8" s="621"/>
      <c r="M8" s="621"/>
      <c r="N8" s="621"/>
      <c r="O8" s="621"/>
      <c r="P8" s="621"/>
      <c r="Q8" s="622"/>
      <c r="R8" s="623">
        <v>57335</v>
      </c>
      <c r="S8" s="624"/>
      <c r="T8" s="624"/>
      <c r="U8" s="624"/>
      <c r="V8" s="624"/>
      <c r="W8" s="624"/>
      <c r="X8" s="624"/>
      <c r="Y8" s="625"/>
      <c r="Z8" s="626">
        <v>0.2</v>
      </c>
      <c r="AA8" s="626"/>
      <c r="AB8" s="626"/>
      <c r="AC8" s="626"/>
      <c r="AD8" s="627">
        <v>57335</v>
      </c>
      <c r="AE8" s="627"/>
      <c r="AF8" s="627"/>
      <c r="AG8" s="627"/>
      <c r="AH8" s="627"/>
      <c r="AI8" s="627"/>
      <c r="AJ8" s="627"/>
      <c r="AK8" s="627"/>
      <c r="AL8" s="628">
        <v>0.4</v>
      </c>
      <c r="AM8" s="629"/>
      <c r="AN8" s="629"/>
      <c r="AO8" s="630"/>
      <c r="AP8" s="620" t="s">
        <v>218</v>
      </c>
      <c r="AQ8" s="621"/>
      <c r="AR8" s="621"/>
      <c r="AS8" s="621"/>
      <c r="AT8" s="621"/>
      <c r="AU8" s="621"/>
      <c r="AV8" s="621"/>
      <c r="AW8" s="621"/>
      <c r="AX8" s="621"/>
      <c r="AY8" s="621"/>
      <c r="AZ8" s="621"/>
      <c r="BA8" s="621"/>
      <c r="BB8" s="621"/>
      <c r="BC8" s="621"/>
      <c r="BD8" s="621"/>
      <c r="BE8" s="621"/>
      <c r="BF8" s="622"/>
      <c r="BG8" s="623">
        <v>114057</v>
      </c>
      <c r="BH8" s="624"/>
      <c r="BI8" s="624"/>
      <c r="BJ8" s="624"/>
      <c r="BK8" s="624"/>
      <c r="BL8" s="624"/>
      <c r="BM8" s="624"/>
      <c r="BN8" s="625"/>
      <c r="BO8" s="626">
        <v>1.4</v>
      </c>
      <c r="BP8" s="626"/>
      <c r="BQ8" s="626"/>
      <c r="BR8" s="626"/>
      <c r="BS8" s="632" t="s">
        <v>109</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8740311</v>
      </c>
      <c r="CS8" s="624"/>
      <c r="CT8" s="624"/>
      <c r="CU8" s="624"/>
      <c r="CV8" s="624"/>
      <c r="CW8" s="624"/>
      <c r="CX8" s="624"/>
      <c r="CY8" s="625"/>
      <c r="CZ8" s="626">
        <v>31.7</v>
      </c>
      <c r="DA8" s="626"/>
      <c r="DB8" s="626"/>
      <c r="DC8" s="626"/>
      <c r="DD8" s="632">
        <v>76129</v>
      </c>
      <c r="DE8" s="624"/>
      <c r="DF8" s="624"/>
      <c r="DG8" s="624"/>
      <c r="DH8" s="624"/>
      <c r="DI8" s="624"/>
      <c r="DJ8" s="624"/>
      <c r="DK8" s="624"/>
      <c r="DL8" s="624"/>
      <c r="DM8" s="624"/>
      <c r="DN8" s="624"/>
      <c r="DO8" s="624"/>
      <c r="DP8" s="625"/>
      <c r="DQ8" s="632">
        <v>4244675</v>
      </c>
      <c r="DR8" s="624"/>
      <c r="DS8" s="624"/>
      <c r="DT8" s="624"/>
      <c r="DU8" s="624"/>
      <c r="DV8" s="624"/>
      <c r="DW8" s="624"/>
      <c r="DX8" s="624"/>
      <c r="DY8" s="624"/>
      <c r="DZ8" s="624"/>
      <c r="EA8" s="624"/>
      <c r="EB8" s="624"/>
      <c r="EC8" s="633"/>
    </row>
    <row r="9" spans="2:143" ht="11.25" customHeight="1">
      <c r="B9" s="620" t="s">
        <v>220</v>
      </c>
      <c r="C9" s="621"/>
      <c r="D9" s="621"/>
      <c r="E9" s="621"/>
      <c r="F9" s="621"/>
      <c r="G9" s="621"/>
      <c r="H9" s="621"/>
      <c r="I9" s="621"/>
      <c r="J9" s="621"/>
      <c r="K9" s="621"/>
      <c r="L9" s="621"/>
      <c r="M9" s="621"/>
      <c r="N9" s="621"/>
      <c r="O9" s="621"/>
      <c r="P9" s="621"/>
      <c r="Q9" s="622"/>
      <c r="R9" s="623">
        <v>52388</v>
      </c>
      <c r="S9" s="624"/>
      <c r="T9" s="624"/>
      <c r="U9" s="624"/>
      <c r="V9" s="624"/>
      <c r="W9" s="624"/>
      <c r="X9" s="624"/>
      <c r="Y9" s="625"/>
      <c r="Z9" s="626">
        <v>0.2</v>
      </c>
      <c r="AA9" s="626"/>
      <c r="AB9" s="626"/>
      <c r="AC9" s="626"/>
      <c r="AD9" s="627">
        <v>52388</v>
      </c>
      <c r="AE9" s="627"/>
      <c r="AF9" s="627"/>
      <c r="AG9" s="627"/>
      <c r="AH9" s="627"/>
      <c r="AI9" s="627"/>
      <c r="AJ9" s="627"/>
      <c r="AK9" s="627"/>
      <c r="AL9" s="628">
        <v>0.3</v>
      </c>
      <c r="AM9" s="629"/>
      <c r="AN9" s="629"/>
      <c r="AO9" s="630"/>
      <c r="AP9" s="620" t="s">
        <v>221</v>
      </c>
      <c r="AQ9" s="621"/>
      <c r="AR9" s="621"/>
      <c r="AS9" s="621"/>
      <c r="AT9" s="621"/>
      <c r="AU9" s="621"/>
      <c r="AV9" s="621"/>
      <c r="AW9" s="621"/>
      <c r="AX9" s="621"/>
      <c r="AY9" s="621"/>
      <c r="AZ9" s="621"/>
      <c r="BA9" s="621"/>
      <c r="BB9" s="621"/>
      <c r="BC9" s="621"/>
      <c r="BD9" s="621"/>
      <c r="BE9" s="621"/>
      <c r="BF9" s="622"/>
      <c r="BG9" s="623">
        <v>2812028</v>
      </c>
      <c r="BH9" s="624"/>
      <c r="BI9" s="624"/>
      <c r="BJ9" s="624"/>
      <c r="BK9" s="624"/>
      <c r="BL9" s="624"/>
      <c r="BM9" s="624"/>
      <c r="BN9" s="625"/>
      <c r="BO9" s="626">
        <v>35.299999999999997</v>
      </c>
      <c r="BP9" s="626"/>
      <c r="BQ9" s="626"/>
      <c r="BR9" s="626"/>
      <c r="BS9" s="632" t="s">
        <v>109</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2170537</v>
      </c>
      <c r="CS9" s="624"/>
      <c r="CT9" s="624"/>
      <c r="CU9" s="624"/>
      <c r="CV9" s="624"/>
      <c r="CW9" s="624"/>
      <c r="CX9" s="624"/>
      <c r="CY9" s="625"/>
      <c r="CZ9" s="626">
        <v>7.9</v>
      </c>
      <c r="DA9" s="626"/>
      <c r="DB9" s="626"/>
      <c r="DC9" s="626"/>
      <c r="DD9" s="632">
        <v>442295</v>
      </c>
      <c r="DE9" s="624"/>
      <c r="DF9" s="624"/>
      <c r="DG9" s="624"/>
      <c r="DH9" s="624"/>
      <c r="DI9" s="624"/>
      <c r="DJ9" s="624"/>
      <c r="DK9" s="624"/>
      <c r="DL9" s="624"/>
      <c r="DM9" s="624"/>
      <c r="DN9" s="624"/>
      <c r="DO9" s="624"/>
      <c r="DP9" s="625"/>
      <c r="DQ9" s="632">
        <v>1614783</v>
      </c>
      <c r="DR9" s="624"/>
      <c r="DS9" s="624"/>
      <c r="DT9" s="624"/>
      <c r="DU9" s="624"/>
      <c r="DV9" s="624"/>
      <c r="DW9" s="624"/>
      <c r="DX9" s="624"/>
      <c r="DY9" s="624"/>
      <c r="DZ9" s="624"/>
      <c r="EA9" s="624"/>
      <c r="EB9" s="624"/>
      <c r="EC9" s="633"/>
    </row>
    <row r="10" spans="2:143" ht="11.25" customHeight="1">
      <c r="B10" s="620" t="s">
        <v>223</v>
      </c>
      <c r="C10" s="621"/>
      <c r="D10" s="621"/>
      <c r="E10" s="621"/>
      <c r="F10" s="621"/>
      <c r="G10" s="621"/>
      <c r="H10" s="621"/>
      <c r="I10" s="621"/>
      <c r="J10" s="621"/>
      <c r="K10" s="621"/>
      <c r="L10" s="621"/>
      <c r="M10" s="621"/>
      <c r="N10" s="621"/>
      <c r="O10" s="621"/>
      <c r="P10" s="621"/>
      <c r="Q10" s="622"/>
      <c r="R10" s="623">
        <v>1196336</v>
      </c>
      <c r="S10" s="624"/>
      <c r="T10" s="624"/>
      <c r="U10" s="624"/>
      <c r="V10" s="624"/>
      <c r="W10" s="624"/>
      <c r="X10" s="624"/>
      <c r="Y10" s="625"/>
      <c r="Z10" s="626">
        <v>4.2</v>
      </c>
      <c r="AA10" s="626"/>
      <c r="AB10" s="626"/>
      <c r="AC10" s="626"/>
      <c r="AD10" s="627">
        <v>1196336</v>
      </c>
      <c r="AE10" s="627"/>
      <c r="AF10" s="627"/>
      <c r="AG10" s="627"/>
      <c r="AH10" s="627"/>
      <c r="AI10" s="627"/>
      <c r="AJ10" s="627"/>
      <c r="AK10" s="627"/>
      <c r="AL10" s="628">
        <v>7.8</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148195</v>
      </c>
      <c r="BH10" s="624"/>
      <c r="BI10" s="624"/>
      <c r="BJ10" s="624"/>
      <c r="BK10" s="624"/>
      <c r="BL10" s="624"/>
      <c r="BM10" s="624"/>
      <c r="BN10" s="625"/>
      <c r="BO10" s="626">
        <v>1.9</v>
      </c>
      <c r="BP10" s="626"/>
      <c r="BQ10" s="626"/>
      <c r="BR10" s="626"/>
      <c r="BS10" s="632" t="s">
        <v>109</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105006</v>
      </c>
      <c r="CS10" s="624"/>
      <c r="CT10" s="624"/>
      <c r="CU10" s="624"/>
      <c r="CV10" s="624"/>
      <c r="CW10" s="624"/>
      <c r="CX10" s="624"/>
      <c r="CY10" s="625"/>
      <c r="CZ10" s="626">
        <v>0.4</v>
      </c>
      <c r="DA10" s="626"/>
      <c r="DB10" s="626"/>
      <c r="DC10" s="626"/>
      <c r="DD10" s="632">
        <v>2614</v>
      </c>
      <c r="DE10" s="624"/>
      <c r="DF10" s="624"/>
      <c r="DG10" s="624"/>
      <c r="DH10" s="624"/>
      <c r="DI10" s="624"/>
      <c r="DJ10" s="624"/>
      <c r="DK10" s="624"/>
      <c r="DL10" s="624"/>
      <c r="DM10" s="624"/>
      <c r="DN10" s="624"/>
      <c r="DO10" s="624"/>
      <c r="DP10" s="625"/>
      <c r="DQ10" s="632">
        <v>34901</v>
      </c>
      <c r="DR10" s="624"/>
      <c r="DS10" s="624"/>
      <c r="DT10" s="624"/>
      <c r="DU10" s="624"/>
      <c r="DV10" s="624"/>
      <c r="DW10" s="624"/>
      <c r="DX10" s="624"/>
      <c r="DY10" s="624"/>
      <c r="DZ10" s="624"/>
      <c r="EA10" s="624"/>
      <c r="EB10" s="624"/>
      <c r="EC10" s="633"/>
    </row>
    <row r="11" spans="2:143" ht="11.25" customHeight="1">
      <c r="B11" s="620" t="s">
        <v>226</v>
      </c>
      <c r="C11" s="621"/>
      <c r="D11" s="621"/>
      <c r="E11" s="621"/>
      <c r="F11" s="621"/>
      <c r="G11" s="621"/>
      <c r="H11" s="621"/>
      <c r="I11" s="621"/>
      <c r="J11" s="621"/>
      <c r="K11" s="621"/>
      <c r="L11" s="621"/>
      <c r="M11" s="621"/>
      <c r="N11" s="621"/>
      <c r="O11" s="621"/>
      <c r="P11" s="621"/>
      <c r="Q11" s="622"/>
      <c r="R11" s="623">
        <v>58661</v>
      </c>
      <c r="S11" s="624"/>
      <c r="T11" s="624"/>
      <c r="U11" s="624"/>
      <c r="V11" s="624"/>
      <c r="W11" s="624"/>
      <c r="X11" s="624"/>
      <c r="Y11" s="625"/>
      <c r="Z11" s="626">
        <v>0.2</v>
      </c>
      <c r="AA11" s="626"/>
      <c r="AB11" s="626"/>
      <c r="AC11" s="626"/>
      <c r="AD11" s="627">
        <v>58661</v>
      </c>
      <c r="AE11" s="627"/>
      <c r="AF11" s="627"/>
      <c r="AG11" s="627"/>
      <c r="AH11" s="627"/>
      <c r="AI11" s="627"/>
      <c r="AJ11" s="627"/>
      <c r="AK11" s="627"/>
      <c r="AL11" s="628">
        <v>0.4</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256045</v>
      </c>
      <c r="BH11" s="624"/>
      <c r="BI11" s="624"/>
      <c r="BJ11" s="624"/>
      <c r="BK11" s="624"/>
      <c r="BL11" s="624"/>
      <c r="BM11" s="624"/>
      <c r="BN11" s="625"/>
      <c r="BO11" s="626">
        <v>3.2</v>
      </c>
      <c r="BP11" s="626"/>
      <c r="BQ11" s="626"/>
      <c r="BR11" s="626"/>
      <c r="BS11" s="632">
        <v>46163</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811620</v>
      </c>
      <c r="CS11" s="624"/>
      <c r="CT11" s="624"/>
      <c r="CU11" s="624"/>
      <c r="CV11" s="624"/>
      <c r="CW11" s="624"/>
      <c r="CX11" s="624"/>
      <c r="CY11" s="625"/>
      <c r="CZ11" s="626">
        <v>2.9</v>
      </c>
      <c r="DA11" s="626"/>
      <c r="DB11" s="626"/>
      <c r="DC11" s="626"/>
      <c r="DD11" s="632">
        <v>145048</v>
      </c>
      <c r="DE11" s="624"/>
      <c r="DF11" s="624"/>
      <c r="DG11" s="624"/>
      <c r="DH11" s="624"/>
      <c r="DI11" s="624"/>
      <c r="DJ11" s="624"/>
      <c r="DK11" s="624"/>
      <c r="DL11" s="624"/>
      <c r="DM11" s="624"/>
      <c r="DN11" s="624"/>
      <c r="DO11" s="624"/>
      <c r="DP11" s="625"/>
      <c r="DQ11" s="632">
        <v>621466</v>
      </c>
      <c r="DR11" s="624"/>
      <c r="DS11" s="624"/>
      <c r="DT11" s="624"/>
      <c r="DU11" s="624"/>
      <c r="DV11" s="624"/>
      <c r="DW11" s="624"/>
      <c r="DX11" s="624"/>
      <c r="DY11" s="624"/>
      <c r="DZ11" s="624"/>
      <c r="EA11" s="624"/>
      <c r="EB11" s="624"/>
      <c r="EC11" s="633"/>
    </row>
    <row r="12" spans="2:143" ht="11.25" customHeight="1">
      <c r="B12" s="620" t="s">
        <v>229</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3617829</v>
      </c>
      <c r="BH12" s="624"/>
      <c r="BI12" s="624"/>
      <c r="BJ12" s="624"/>
      <c r="BK12" s="624"/>
      <c r="BL12" s="624"/>
      <c r="BM12" s="624"/>
      <c r="BN12" s="625"/>
      <c r="BO12" s="626">
        <v>45.5</v>
      </c>
      <c r="BP12" s="626"/>
      <c r="BQ12" s="626"/>
      <c r="BR12" s="626"/>
      <c r="BS12" s="632" t="s">
        <v>109</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294786</v>
      </c>
      <c r="CS12" s="624"/>
      <c r="CT12" s="624"/>
      <c r="CU12" s="624"/>
      <c r="CV12" s="624"/>
      <c r="CW12" s="624"/>
      <c r="CX12" s="624"/>
      <c r="CY12" s="625"/>
      <c r="CZ12" s="626">
        <v>1.1000000000000001</v>
      </c>
      <c r="DA12" s="626"/>
      <c r="DB12" s="626"/>
      <c r="DC12" s="626"/>
      <c r="DD12" s="632" t="s">
        <v>109</v>
      </c>
      <c r="DE12" s="624"/>
      <c r="DF12" s="624"/>
      <c r="DG12" s="624"/>
      <c r="DH12" s="624"/>
      <c r="DI12" s="624"/>
      <c r="DJ12" s="624"/>
      <c r="DK12" s="624"/>
      <c r="DL12" s="624"/>
      <c r="DM12" s="624"/>
      <c r="DN12" s="624"/>
      <c r="DO12" s="624"/>
      <c r="DP12" s="625"/>
      <c r="DQ12" s="632">
        <v>290305</v>
      </c>
      <c r="DR12" s="624"/>
      <c r="DS12" s="624"/>
      <c r="DT12" s="624"/>
      <c r="DU12" s="624"/>
      <c r="DV12" s="624"/>
      <c r="DW12" s="624"/>
      <c r="DX12" s="624"/>
      <c r="DY12" s="624"/>
      <c r="DZ12" s="624"/>
      <c r="EA12" s="624"/>
      <c r="EB12" s="624"/>
      <c r="EC12" s="633"/>
    </row>
    <row r="13" spans="2:143" ht="11.25" customHeight="1">
      <c r="B13" s="620" t="s">
        <v>232</v>
      </c>
      <c r="C13" s="621"/>
      <c r="D13" s="621"/>
      <c r="E13" s="621"/>
      <c r="F13" s="621"/>
      <c r="G13" s="621"/>
      <c r="H13" s="621"/>
      <c r="I13" s="621"/>
      <c r="J13" s="621"/>
      <c r="K13" s="621"/>
      <c r="L13" s="621"/>
      <c r="M13" s="621"/>
      <c r="N13" s="621"/>
      <c r="O13" s="621"/>
      <c r="P13" s="621"/>
      <c r="Q13" s="622"/>
      <c r="R13" s="623">
        <v>48244</v>
      </c>
      <c r="S13" s="624"/>
      <c r="T13" s="624"/>
      <c r="U13" s="624"/>
      <c r="V13" s="624"/>
      <c r="W13" s="624"/>
      <c r="X13" s="624"/>
      <c r="Y13" s="625"/>
      <c r="Z13" s="626">
        <v>0.2</v>
      </c>
      <c r="AA13" s="626"/>
      <c r="AB13" s="626"/>
      <c r="AC13" s="626"/>
      <c r="AD13" s="627">
        <v>48244</v>
      </c>
      <c r="AE13" s="627"/>
      <c r="AF13" s="627"/>
      <c r="AG13" s="627"/>
      <c r="AH13" s="627"/>
      <c r="AI13" s="627"/>
      <c r="AJ13" s="627"/>
      <c r="AK13" s="627"/>
      <c r="AL13" s="628">
        <v>0.3</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3596679</v>
      </c>
      <c r="BH13" s="624"/>
      <c r="BI13" s="624"/>
      <c r="BJ13" s="624"/>
      <c r="BK13" s="624"/>
      <c r="BL13" s="624"/>
      <c r="BM13" s="624"/>
      <c r="BN13" s="625"/>
      <c r="BO13" s="626">
        <v>45.2</v>
      </c>
      <c r="BP13" s="626"/>
      <c r="BQ13" s="626"/>
      <c r="BR13" s="626"/>
      <c r="BS13" s="632" t="s">
        <v>109</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2554606</v>
      </c>
      <c r="CS13" s="624"/>
      <c r="CT13" s="624"/>
      <c r="CU13" s="624"/>
      <c r="CV13" s="624"/>
      <c r="CW13" s="624"/>
      <c r="CX13" s="624"/>
      <c r="CY13" s="625"/>
      <c r="CZ13" s="626">
        <v>9.3000000000000007</v>
      </c>
      <c r="DA13" s="626"/>
      <c r="DB13" s="626"/>
      <c r="DC13" s="626"/>
      <c r="DD13" s="632">
        <v>1291335</v>
      </c>
      <c r="DE13" s="624"/>
      <c r="DF13" s="624"/>
      <c r="DG13" s="624"/>
      <c r="DH13" s="624"/>
      <c r="DI13" s="624"/>
      <c r="DJ13" s="624"/>
      <c r="DK13" s="624"/>
      <c r="DL13" s="624"/>
      <c r="DM13" s="624"/>
      <c r="DN13" s="624"/>
      <c r="DO13" s="624"/>
      <c r="DP13" s="625"/>
      <c r="DQ13" s="632">
        <v>1467957</v>
      </c>
      <c r="DR13" s="624"/>
      <c r="DS13" s="624"/>
      <c r="DT13" s="624"/>
      <c r="DU13" s="624"/>
      <c r="DV13" s="624"/>
      <c r="DW13" s="624"/>
      <c r="DX13" s="624"/>
      <c r="DY13" s="624"/>
      <c r="DZ13" s="624"/>
      <c r="EA13" s="624"/>
      <c r="EB13" s="624"/>
      <c r="EC13" s="633"/>
    </row>
    <row r="14" spans="2:143" ht="11.25" customHeight="1">
      <c r="B14" s="620" t="s">
        <v>235</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179551</v>
      </c>
      <c r="BH14" s="624"/>
      <c r="BI14" s="624"/>
      <c r="BJ14" s="624"/>
      <c r="BK14" s="624"/>
      <c r="BL14" s="624"/>
      <c r="BM14" s="624"/>
      <c r="BN14" s="625"/>
      <c r="BO14" s="626">
        <v>2.2999999999999998</v>
      </c>
      <c r="BP14" s="626"/>
      <c r="BQ14" s="626"/>
      <c r="BR14" s="626"/>
      <c r="BS14" s="632" t="s">
        <v>109</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952256</v>
      </c>
      <c r="CS14" s="624"/>
      <c r="CT14" s="624"/>
      <c r="CU14" s="624"/>
      <c r="CV14" s="624"/>
      <c r="CW14" s="624"/>
      <c r="CX14" s="624"/>
      <c r="CY14" s="625"/>
      <c r="CZ14" s="626">
        <v>3.5</v>
      </c>
      <c r="DA14" s="626"/>
      <c r="DB14" s="626"/>
      <c r="DC14" s="626"/>
      <c r="DD14" s="632">
        <v>73018</v>
      </c>
      <c r="DE14" s="624"/>
      <c r="DF14" s="624"/>
      <c r="DG14" s="624"/>
      <c r="DH14" s="624"/>
      <c r="DI14" s="624"/>
      <c r="DJ14" s="624"/>
      <c r="DK14" s="624"/>
      <c r="DL14" s="624"/>
      <c r="DM14" s="624"/>
      <c r="DN14" s="624"/>
      <c r="DO14" s="624"/>
      <c r="DP14" s="625"/>
      <c r="DQ14" s="632">
        <v>892062</v>
      </c>
      <c r="DR14" s="624"/>
      <c r="DS14" s="624"/>
      <c r="DT14" s="624"/>
      <c r="DU14" s="624"/>
      <c r="DV14" s="624"/>
      <c r="DW14" s="624"/>
      <c r="DX14" s="624"/>
      <c r="DY14" s="624"/>
      <c r="DZ14" s="624"/>
      <c r="EA14" s="624"/>
      <c r="EB14" s="624"/>
      <c r="EC14" s="633"/>
    </row>
    <row r="15" spans="2:143" ht="11.25" customHeight="1">
      <c r="B15" s="620" t="s">
        <v>238</v>
      </c>
      <c r="C15" s="621"/>
      <c r="D15" s="621"/>
      <c r="E15" s="621"/>
      <c r="F15" s="621"/>
      <c r="G15" s="621"/>
      <c r="H15" s="621"/>
      <c r="I15" s="621"/>
      <c r="J15" s="621"/>
      <c r="K15" s="621"/>
      <c r="L15" s="621"/>
      <c r="M15" s="621"/>
      <c r="N15" s="621"/>
      <c r="O15" s="621"/>
      <c r="P15" s="621"/>
      <c r="Q15" s="622"/>
      <c r="R15" s="623">
        <v>46408</v>
      </c>
      <c r="S15" s="624"/>
      <c r="T15" s="624"/>
      <c r="U15" s="624"/>
      <c r="V15" s="624"/>
      <c r="W15" s="624"/>
      <c r="X15" s="624"/>
      <c r="Y15" s="625"/>
      <c r="Z15" s="626">
        <v>0.2</v>
      </c>
      <c r="AA15" s="626"/>
      <c r="AB15" s="626"/>
      <c r="AC15" s="626"/>
      <c r="AD15" s="627">
        <v>46408</v>
      </c>
      <c r="AE15" s="627"/>
      <c r="AF15" s="627"/>
      <c r="AG15" s="627"/>
      <c r="AH15" s="627"/>
      <c r="AI15" s="627"/>
      <c r="AJ15" s="627"/>
      <c r="AK15" s="627"/>
      <c r="AL15" s="628">
        <v>0.3</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386408</v>
      </c>
      <c r="BH15" s="624"/>
      <c r="BI15" s="624"/>
      <c r="BJ15" s="624"/>
      <c r="BK15" s="624"/>
      <c r="BL15" s="624"/>
      <c r="BM15" s="624"/>
      <c r="BN15" s="625"/>
      <c r="BO15" s="626">
        <v>4.9000000000000004</v>
      </c>
      <c r="BP15" s="626"/>
      <c r="BQ15" s="626"/>
      <c r="BR15" s="626"/>
      <c r="BS15" s="632" t="s">
        <v>109</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4198893</v>
      </c>
      <c r="CS15" s="624"/>
      <c r="CT15" s="624"/>
      <c r="CU15" s="624"/>
      <c r="CV15" s="624"/>
      <c r="CW15" s="624"/>
      <c r="CX15" s="624"/>
      <c r="CY15" s="625"/>
      <c r="CZ15" s="626">
        <v>15.2</v>
      </c>
      <c r="DA15" s="626"/>
      <c r="DB15" s="626"/>
      <c r="DC15" s="626"/>
      <c r="DD15" s="632">
        <v>1534460</v>
      </c>
      <c r="DE15" s="624"/>
      <c r="DF15" s="624"/>
      <c r="DG15" s="624"/>
      <c r="DH15" s="624"/>
      <c r="DI15" s="624"/>
      <c r="DJ15" s="624"/>
      <c r="DK15" s="624"/>
      <c r="DL15" s="624"/>
      <c r="DM15" s="624"/>
      <c r="DN15" s="624"/>
      <c r="DO15" s="624"/>
      <c r="DP15" s="625"/>
      <c r="DQ15" s="632">
        <v>2800012</v>
      </c>
      <c r="DR15" s="624"/>
      <c r="DS15" s="624"/>
      <c r="DT15" s="624"/>
      <c r="DU15" s="624"/>
      <c r="DV15" s="624"/>
      <c r="DW15" s="624"/>
      <c r="DX15" s="624"/>
      <c r="DY15" s="624"/>
      <c r="DZ15" s="624"/>
      <c r="EA15" s="624"/>
      <c r="EB15" s="624"/>
      <c r="EC15" s="633"/>
    </row>
    <row r="16" spans="2:143" ht="11.25" customHeight="1">
      <c r="B16" s="620" t="s">
        <v>241</v>
      </c>
      <c r="C16" s="621"/>
      <c r="D16" s="621"/>
      <c r="E16" s="621"/>
      <c r="F16" s="621"/>
      <c r="G16" s="621"/>
      <c r="H16" s="621"/>
      <c r="I16" s="621"/>
      <c r="J16" s="621"/>
      <c r="K16" s="621"/>
      <c r="L16" s="621"/>
      <c r="M16" s="621"/>
      <c r="N16" s="621"/>
      <c r="O16" s="621"/>
      <c r="P16" s="621"/>
      <c r="Q16" s="622"/>
      <c r="R16" s="623">
        <v>6762480</v>
      </c>
      <c r="S16" s="624"/>
      <c r="T16" s="624"/>
      <c r="U16" s="624"/>
      <c r="V16" s="624"/>
      <c r="W16" s="624"/>
      <c r="X16" s="624"/>
      <c r="Y16" s="625"/>
      <c r="Z16" s="626">
        <v>23.6</v>
      </c>
      <c r="AA16" s="626"/>
      <c r="AB16" s="626"/>
      <c r="AC16" s="626"/>
      <c r="AD16" s="627">
        <v>5918079</v>
      </c>
      <c r="AE16" s="627"/>
      <c r="AF16" s="627"/>
      <c r="AG16" s="627"/>
      <c r="AH16" s="627"/>
      <c r="AI16" s="627"/>
      <c r="AJ16" s="627"/>
      <c r="AK16" s="627"/>
      <c r="AL16" s="628">
        <v>38.799999999999997</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9842</v>
      </c>
      <c r="CS16" s="624"/>
      <c r="CT16" s="624"/>
      <c r="CU16" s="624"/>
      <c r="CV16" s="624"/>
      <c r="CW16" s="624"/>
      <c r="CX16" s="624"/>
      <c r="CY16" s="625"/>
      <c r="CZ16" s="626">
        <v>0</v>
      </c>
      <c r="DA16" s="626"/>
      <c r="DB16" s="626"/>
      <c r="DC16" s="626"/>
      <c r="DD16" s="632" t="s">
        <v>109</v>
      </c>
      <c r="DE16" s="624"/>
      <c r="DF16" s="624"/>
      <c r="DG16" s="624"/>
      <c r="DH16" s="624"/>
      <c r="DI16" s="624"/>
      <c r="DJ16" s="624"/>
      <c r="DK16" s="624"/>
      <c r="DL16" s="624"/>
      <c r="DM16" s="624"/>
      <c r="DN16" s="624"/>
      <c r="DO16" s="624"/>
      <c r="DP16" s="625"/>
      <c r="DQ16" s="632">
        <v>5092</v>
      </c>
      <c r="DR16" s="624"/>
      <c r="DS16" s="624"/>
      <c r="DT16" s="624"/>
      <c r="DU16" s="624"/>
      <c r="DV16" s="624"/>
      <c r="DW16" s="624"/>
      <c r="DX16" s="624"/>
      <c r="DY16" s="624"/>
      <c r="DZ16" s="624"/>
      <c r="EA16" s="624"/>
      <c r="EB16" s="624"/>
      <c r="EC16" s="633"/>
    </row>
    <row r="17" spans="2:133" ht="11.25" customHeight="1">
      <c r="B17" s="620" t="s">
        <v>244</v>
      </c>
      <c r="C17" s="621"/>
      <c r="D17" s="621"/>
      <c r="E17" s="621"/>
      <c r="F17" s="621"/>
      <c r="G17" s="621"/>
      <c r="H17" s="621"/>
      <c r="I17" s="621"/>
      <c r="J17" s="621"/>
      <c r="K17" s="621"/>
      <c r="L17" s="621"/>
      <c r="M17" s="621"/>
      <c r="N17" s="621"/>
      <c r="O17" s="621"/>
      <c r="P17" s="621"/>
      <c r="Q17" s="622"/>
      <c r="R17" s="623">
        <v>5918079</v>
      </c>
      <c r="S17" s="624"/>
      <c r="T17" s="624"/>
      <c r="U17" s="624"/>
      <c r="V17" s="624"/>
      <c r="W17" s="624"/>
      <c r="X17" s="624"/>
      <c r="Y17" s="625"/>
      <c r="Z17" s="626">
        <v>20.7</v>
      </c>
      <c r="AA17" s="626"/>
      <c r="AB17" s="626"/>
      <c r="AC17" s="626"/>
      <c r="AD17" s="627">
        <v>5918079</v>
      </c>
      <c r="AE17" s="627"/>
      <c r="AF17" s="627"/>
      <c r="AG17" s="627"/>
      <c r="AH17" s="627"/>
      <c r="AI17" s="627"/>
      <c r="AJ17" s="627"/>
      <c r="AK17" s="627"/>
      <c r="AL17" s="628">
        <v>38.799999999999997</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3057931</v>
      </c>
      <c r="CS17" s="624"/>
      <c r="CT17" s="624"/>
      <c r="CU17" s="624"/>
      <c r="CV17" s="624"/>
      <c r="CW17" s="624"/>
      <c r="CX17" s="624"/>
      <c r="CY17" s="625"/>
      <c r="CZ17" s="626">
        <v>11.1</v>
      </c>
      <c r="DA17" s="626"/>
      <c r="DB17" s="626"/>
      <c r="DC17" s="626"/>
      <c r="DD17" s="632" t="s">
        <v>109</v>
      </c>
      <c r="DE17" s="624"/>
      <c r="DF17" s="624"/>
      <c r="DG17" s="624"/>
      <c r="DH17" s="624"/>
      <c r="DI17" s="624"/>
      <c r="DJ17" s="624"/>
      <c r="DK17" s="624"/>
      <c r="DL17" s="624"/>
      <c r="DM17" s="624"/>
      <c r="DN17" s="624"/>
      <c r="DO17" s="624"/>
      <c r="DP17" s="625"/>
      <c r="DQ17" s="632">
        <v>2963312</v>
      </c>
      <c r="DR17" s="624"/>
      <c r="DS17" s="624"/>
      <c r="DT17" s="624"/>
      <c r="DU17" s="624"/>
      <c r="DV17" s="624"/>
      <c r="DW17" s="624"/>
      <c r="DX17" s="624"/>
      <c r="DY17" s="624"/>
      <c r="DZ17" s="624"/>
      <c r="EA17" s="624"/>
      <c r="EB17" s="624"/>
      <c r="EC17" s="633"/>
    </row>
    <row r="18" spans="2:133" ht="11.25" customHeight="1">
      <c r="B18" s="620" t="s">
        <v>247</v>
      </c>
      <c r="C18" s="621"/>
      <c r="D18" s="621"/>
      <c r="E18" s="621"/>
      <c r="F18" s="621"/>
      <c r="G18" s="621"/>
      <c r="H18" s="621"/>
      <c r="I18" s="621"/>
      <c r="J18" s="621"/>
      <c r="K18" s="621"/>
      <c r="L18" s="621"/>
      <c r="M18" s="621"/>
      <c r="N18" s="621"/>
      <c r="O18" s="621"/>
      <c r="P18" s="621"/>
      <c r="Q18" s="622"/>
      <c r="R18" s="623">
        <v>844400</v>
      </c>
      <c r="S18" s="624"/>
      <c r="T18" s="624"/>
      <c r="U18" s="624"/>
      <c r="V18" s="624"/>
      <c r="W18" s="624"/>
      <c r="X18" s="624"/>
      <c r="Y18" s="625"/>
      <c r="Z18" s="626">
        <v>2.9</v>
      </c>
      <c r="AA18" s="626"/>
      <c r="AB18" s="626"/>
      <c r="AC18" s="626"/>
      <c r="AD18" s="627" t="s">
        <v>109</v>
      </c>
      <c r="AE18" s="627"/>
      <c r="AF18" s="627"/>
      <c r="AG18" s="627"/>
      <c r="AH18" s="627"/>
      <c r="AI18" s="627"/>
      <c r="AJ18" s="627"/>
      <c r="AK18" s="627"/>
      <c r="AL18" s="628" t="s">
        <v>109</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250</v>
      </c>
      <c r="C19" s="621"/>
      <c r="D19" s="621"/>
      <c r="E19" s="621"/>
      <c r="F19" s="621"/>
      <c r="G19" s="621"/>
      <c r="H19" s="621"/>
      <c r="I19" s="621"/>
      <c r="J19" s="621"/>
      <c r="K19" s="621"/>
      <c r="L19" s="621"/>
      <c r="M19" s="621"/>
      <c r="N19" s="621"/>
      <c r="O19" s="621"/>
      <c r="P19" s="621"/>
      <c r="Q19" s="622"/>
      <c r="R19" s="623">
        <v>1</v>
      </c>
      <c r="S19" s="624"/>
      <c r="T19" s="624"/>
      <c r="U19" s="624"/>
      <c r="V19" s="624"/>
      <c r="W19" s="624"/>
      <c r="X19" s="624"/>
      <c r="Y19" s="625"/>
      <c r="Z19" s="626">
        <v>0</v>
      </c>
      <c r="AA19" s="626"/>
      <c r="AB19" s="626"/>
      <c r="AC19" s="626"/>
      <c r="AD19" s="627" t="s">
        <v>109</v>
      </c>
      <c r="AE19" s="627"/>
      <c r="AF19" s="627"/>
      <c r="AG19" s="627"/>
      <c r="AH19" s="627"/>
      <c r="AI19" s="627"/>
      <c r="AJ19" s="627"/>
      <c r="AK19" s="627"/>
      <c r="AL19" s="628" t="s">
        <v>109</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v>441466</v>
      </c>
      <c r="BH19" s="624"/>
      <c r="BI19" s="624"/>
      <c r="BJ19" s="624"/>
      <c r="BK19" s="624"/>
      <c r="BL19" s="624"/>
      <c r="BM19" s="624"/>
      <c r="BN19" s="625"/>
      <c r="BO19" s="626">
        <v>5.5</v>
      </c>
      <c r="BP19" s="626"/>
      <c r="BQ19" s="626"/>
      <c r="BR19" s="626"/>
      <c r="BS19" s="632" t="s">
        <v>109</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253</v>
      </c>
      <c r="C20" s="621"/>
      <c r="D20" s="621"/>
      <c r="E20" s="621"/>
      <c r="F20" s="621"/>
      <c r="G20" s="621"/>
      <c r="H20" s="621"/>
      <c r="I20" s="621"/>
      <c r="J20" s="621"/>
      <c r="K20" s="621"/>
      <c r="L20" s="621"/>
      <c r="M20" s="621"/>
      <c r="N20" s="621"/>
      <c r="O20" s="621"/>
      <c r="P20" s="621"/>
      <c r="Q20" s="622"/>
      <c r="R20" s="623">
        <v>16477582</v>
      </c>
      <c r="S20" s="624"/>
      <c r="T20" s="624"/>
      <c r="U20" s="624"/>
      <c r="V20" s="624"/>
      <c r="W20" s="624"/>
      <c r="X20" s="624"/>
      <c r="Y20" s="625"/>
      <c r="Z20" s="626">
        <v>57.5</v>
      </c>
      <c r="AA20" s="626"/>
      <c r="AB20" s="626"/>
      <c r="AC20" s="626"/>
      <c r="AD20" s="627">
        <v>15212351</v>
      </c>
      <c r="AE20" s="627"/>
      <c r="AF20" s="627"/>
      <c r="AG20" s="627"/>
      <c r="AH20" s="627"/>
      <c r="AI20" s="627"/>
      <c r="AJ20" s="627"/>
      <c r="AK20" s="627"/>
      <c r="AL20" s="628">
        <v>99.8</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v>441466</v>
      </c>
      <c r="BH20" s="624"/>
      <c r="BI20" s="624"/>
      <c r="BJ20" s="624"/>
      <c r="BK20" s="624"/>
      <c r="BL20" s="624"/>
      <c r="BM20" s="624"/>
      <c r="BN20" s="625"/>
      <c r="BO20" s="626">
        <v>5.5</v>
      </c>
      <c r="BP20" s="626"/>
      <c r="BQ20" s="626"/>
      <c r="BR20" s="626"/>
      <c r="BS20" s="632" t="s">
        <v>109</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27545151</v>
      </c>
      <c r="CS20" s="624"/>
      <c r="CT20" s="624"/>
      <c r="CU20" s="624"/>
      <c r="CV20" s="624"/>
      <c r="CW20" s="624"/>
      <c r="CX20" s="624"/>
      <c r="CY20" s="625"/>
      <c r="CZ20" s="626">
        <v>100</v>
      </c>
      <c r="DA20" s="626"/>
      <c r="DB20" s="626"/>
      <c r="DC20" s="626"/>
      <c r="DD20" s="632">
        <v>3689448</v>
      </c>
      <c r="DE20" s="624"/>
      <c r="DF20" s="624"/>
      <c r="DG20" s="624"/>
      <c r="DH20" s="624"/>
      <c r="DI20" s="624"/>
      <c r="DJ20" s="624"/>
      <c r="DK20" s="624"/>
      <c r="DL20" s="624"/>
      <c r="DM20" s="624"/>
      <c r="DN20" s="624"/>
      <c r="DO20" s="624"/>
      <c r="DP20" s="625"/>
      <c r="DQ20" s="632">
        <v>18600182</v>
      </c>
      <c r="DR20" s="624"/>
      <c r="DS20" s="624"/>
      <c r="DT20" s="624"/>
      <c r="DU20" s="624"/>
      <c r="DV20" s="624"/>
      <c r="DW20" s="624"/>
      <c r="DX20" s="624"/>
      <c r="DY20" s="624"/>
      <c r="DZ20" s="624"/>
      <c r="EA20" s="624"/>
      <c r="EB20" s="624"/>
      <c r="EC20" s="633"/>
    </row>
    <row r="21" spans="2:133" ht="11.25" customHeight="1">
      <c r="B21" s="620" t="s">
        <v>256</v>
      </c>
      <c r="C21" s="621"/>
      <c r="D21" s="621"/>
      <c r="E21" s="621"/>
      <c r="F21" s="621"/>
      <c r="G21" s="621"/>
      <c r="H21" s="621"/>
      <c r="I21" s="621"/>
      <c r="J21" s="621"/>
      <c r="K21" s="621"/>
      <c r="L21" s="621"/>
      <c r="M21" s="621"/>
      <c r="N21" s="621"/>
      <c r="O21" s="621"/>
      <c r="P21" s="621"/>
      <c r="Q21" s="622"/>
      <c r="R21" s="623">
        <v>11742</v>
      </c>
      <c r="S21" s="624"/>
      <c r="T21" s="624"/>
      <c r="U21" s="624"/>
      <c r="V21" s="624"/>
      <c r="W21" s="624"/>
      <c r="X21" s="624"/>
      <c r="Y21" s="625"/>
      <c r="Z21" s="626">
        <v>0</v>
      </c>
      <c r="AA21" s="626"/>
      <c r="AB21" s="626"/>
      <c r="AC21" s="626"/>
      <c r="AD21" s="627">
        <v>11742</v>
      </c>
      <c r="AE21" s="627"/>
      <c r="AF21" s="627"/>
      <c r="AG21" s="627"/>
      <c r="AH21" s="627"/>
      <c r="AI21" s="627"/>
      <c r="AJ21" s="627"/>
      <c r="AK21" s="627"/>
      <c r="AL21" s="628">
        <v>0.1</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v>20636</v>
      </c>
      <c r="BH21" s="624"/>
      <c r="BI21" s="624"/>
      <c r="BJ21" s="624"/>
      <c r="BK21" s="624"/>
      <c r="BL21" s="624"/>
      <c r="BM21" s="624"/>
      <c r="BN21" s="625"/>
      <c r="BO21" s="626">
        <v>0.3</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258</v>
      </c>
      <c r="C22" s="621"/>
      <c r="D22" s="621"/>
      <c r="E22" s="621"/>
      <c r="F22" s="621"/>
      <c r="G22" s="621"/>
      <c r="H22" s="621"/>
      <c r="I22" s="621"/>
      <c r="J22" s="621"/>
      <c r="K22" s="621"/>
      <c r="L22" s="621"/>
      <c r="M22" s="621"/>
      <c r="N22" s="621"/>
      <c r="O22" s="621"/>
      <c r="P22" s="621"/>
      <c r="Q22" s="622"/>
      <c r="R22" s="623">
        <v>455289</v>
      </c>
      <c r="S22" s="624"/>
      <c r="T22" s="624"/>
      <c r="U22" s="624"/>
      <c r="V22" s="624"/>
      <c r="W22" s="624"/>
      <c r="X22" s="624"/>
      <c r="Y22" s="625"/>
      <c r="Z22" s="626">
        <v>1.6</v>
      </c>
      <c r="AA22" s="626"/>
      <c r="AB22" s="626"/>
      <c r="AC22" s="626"/>
      <c r="AD22" s="627" t="s">
        <v>109</v>
      </c>
      <c r="AE22" s="627"/>
      <c r="AF22" s="627"/>
      <c r="AG22" s="627"/>
      <c r="AH22" s="627"/>
      <c r="AI22" s="627"/>
      <c r="AJ22" s="627"/>
      <c r="AK22" s="627"/>
      <c r="AL22" s="628" t="s">
        <v>109</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261</v>
      </c>
      <c r="C23" s="621"/>
      <c r="D23" s="621"/>
      <c r="E23" s="621"/>
      <c r="F23" s="621"/>
      <c r="G23" s="621"/>
      <c r="H23" s="621"/>
      <c r="I23" s="621"/>
      <c r="J23" s="621"/>
      <c r="K23" s="621"/>
      <c r="L23" s="621"/>
      <c r="M23" s="621"/>
      <c r="N23" s="621"/>
      <c r="O23" s="621"/>
      <c r="P23" s="621"/>
      <c r="Q23" s="622"/>
      <c r="R23" s="623">
        <v>271583</v>
      </c>
      <c r="S23" s="624"/>
      <c r="T23" s="624"/>
      <c r="U23" s="624"/>
      <c r="V23" s="624"/>
      <c r="W23" s="624"/>
      <c r="X23" s="624"/>
      <c r="Y23" s="625"/>
      <c r="Z23" s="626">
        <v>0.9</v>
      </c>
      <c r="AA23" s="626"/>
      <c r="AB23" s="626"/>
      <c r="AC23" s="626"/>
      <c r="AD23" s="627">
        <v>10647</v>
      </c>
      <c r="AE23" s="627"/>
      <c r="AF23" s="627"/>
      <c r="AG23" s="627"/>
      <c r="AH23" s="627"/>
      <c r="AI23" s="627"/>
      <c r="AJ23" s="627"/>
      <c r="AK23" s="627"/>
      <c r="AL23" s="628">
        <v>0.1</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v>420830</v>
      </c>
      <c r="BH23" s="624"/>
      <c r="BI23" s="624"/>
      <c r="BJ23" s="624"/>
      <c r="BK23" s="624"/>
      <c r="BL23" s="624"/>
      <c r="BM23" s="624"/>
      <c r="BN23" s="625"/>
      <c r="BO23" s="626">
        <v>5.3</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c r="B24" s="620" t="s">
        <v>268</v>
      </c>
      <c r="C24" s="621"/>
      <c r="D24" s="621"/>
      <c r="E24" s="621"/>
      <c r="F24" s="621"/>
      <c r="G24" s="621"/>
      <c r="H24" s="621"/>
      <c r="I24" s="621"/>
      <c r="J24" s="621"/>
      <c r="K24" s="621"/>
      <c r="L24" s="621"/>
      <c r="M24" s="621"/>
      <c r="N24" s="621"/>
      <c r="O24" s="621"/>
      <c r="P24" s="621"/>
      <c r="Q24" s="622"/>
      <c r="R24" s="623">
        <v>127525</v>
      </c>
      <c r="S24" s="624"/>
      <c r="T24" s="624"/>
      <c r="U24" s="624"/>
      <c r="V24" s="624"/>
      <c r="W24" s="624"/>
      <c r="X24" s="624"/>
      <c r="Y24" s="625"/>
      <c r="Z24" s="626">
        <v>0.4</v>
      </c>
      <c r="AA24" s="626"/>
      <c r="AB24" s="626"/>
      <c r="AC24" s="626"/>
      <c r="AD24" s="627">
        <v>135</v>
      </c>
      <c r="AE24" s="627"/>
      <c r="AF24" s="627"/>
      <c r="AG24" s="627"/>
      <c r="AH24" s="627"/>
      <c r="AI24" s="627"/>
      <c r="AJ24" s="627"/>
      <c r="AK24" s="627"/>
      <c r="AL24" s="628">
        <v>0</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12867753</v>
      </c>
      <c r="CS24" s="613"/>
      <c r="CT24" s="613"/>
      <c r="CU24" s="613"/>
      <c r="CV24" s="613"/>
      <c r="CW24" s="613"/>
      <c r="CX24" s="613"/>
      <c r="CY24" s="614"/>
      <c r="CZ24" s="650">
        <v>46.7</v>
      </c>
      <c r="DA24" s="651"/>
      <c r="DB24" s="651"/>
      <c r="DC24" s="652"/>
      <c r="DD24" s="649">
        <v>8670126</v>
      </c>
      <c r="DE24" s="613"/>
      <c r="DF24" s="613"/>
      <c r="DG24" s="613"/>
      <c r="DH24" s="613"/>
      <c r="DI24" s="613"/>
      <c r="DJ24" s="613"/>
      <c r="DK24" s="614"/>
      <c r="DL24" s="649">
        <v>8440152</v>
      </c>
      <c r="DM24" s="613"/>
      <c r="DN24" s="613"/>
      <c r="DO24" s="613"/>
      <c r="DP24" s="613"/>
      <c r="DQ24" s="613"/>
      <c r="DR24" s="613"/>
      <c r="DS24" s="613"/>
      <c r="DT24" s="613"/>
      <c r="DU24" s="613"/>
      <c r="DV24" s="614"/>
      <c r="DW24" s="617">
        <v>51.6</v>
      </c>
      <c r="DX24" s="618"/>
      <c r="DY24" s="618"/>
      <c r="DZ24" s="618"/>
      <c r="EA24" s="618"/>
      <c r="EB24" s="618"/>
      <c r="EC24" s="619"/>
    </row>
    <row r="25" spans="2:133" ht="11.25" customHeight="1">
      <c r="B25" s="620" t="s">
        <v>271</v>
      </c>
      <c r="C25" s="621"/>
      <c r="D25" s="621"/>
      <c r="E25" s="621"/>
      <c r="F25" s="621"/>
      <c r="G25" s="621"/>
      <c r="H25" s="621"/>
      <c r="I25" s="621"/>
      <c r="J25" s="621"/>
      <c r="K25" s="621"/>
      <c r="L25" s="621"/>
      <c r="M25" s="621"/>
      <c r="N25" s="621"/>
      <c r="O25" s="621"/>
      <c r="P25" s="621"/>
      <c r="Q25" s="622"/>
      <c r="R25" s="623">
        <v>4069227</v>
      </c>
      <c r="S25" s="624"/>
      <c r="T25" s="624"/>
      <c r="U25" s="624"/>
      <c r="V25" s="624"/>
      <c r="W25" s="624"/>
      <c r="X25" s="624"/>
      <c r="Y25" s="625"/>
      <c r="Z25" s="626">
        <v>14.2</v>
      </c>
      <c r="AA25" s="626"/>
      <c r="AB25" s="626"/>
      <c r="AC25" s="626"/>
      <c r="AD25" s="627" t="s">
        <v>109</v>
      </c>
      <c r="AE25" s="627"/>
      <c r="AF25" s="627"/>
      <c r="AG25" s="627"/>
      <c r="AH25" s="627"/>
      <c r="AI25" s="627"/>
      <c r="AJ25" s="627"/>
      <c r="AK25" s="627"/>
      <c r="AL25" s="628" t="s">
        <v>109</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4571915</v>
      </c>
      <c r="CS25" s="655"/>
      <c r="CT25" s="655"/>
      <c r="CU25" s="655"/>
      <c r="CV25" s="655"/>
      <c r="CW25" s="655"/>
      <c r="CX25" s="655"/>
      <c r="CY25" s="656"/>
      <c r="CZ25" s="657">
        <v>16.600000000000001</v>
      </c>
      <c r="DA25" s="658"/>
      <c r="DB25" s="658"/>
      <c r="DC25" s="659"/>
      <c r="DD25" s="632">
        <v>4162482</v>
      </c>
      <c r="DE25" s="655"/>
      <c r="DF25" s="655"/>
      <c r="DG25" s="655"/>
      <c r="DH25" s="655"/>
      <c r="DI25" s="655"/>
      <c r="DJ25" s="655"/>
      <c r="DK25" s="656"/>
      <c r="DL25" s="632">
        <v>3933543</v>
      </c>
      <c r="DM25" s="655"/>
      <c r="DN25" s="655"/>
      <c r="DO25" s="655"/>
      <c r="DP25" s="655"/>
      <c r="DQ25" s="655"/>
      <c r="DR25" s="655"/>
      <c r="DS25" s="655"/>
      <c r="DT25" s="655"/>
      <c r="DU25" s="655"/>
      <c r="DV25" s="656"/>
      <c r="DW25" s="628">
        <v>24</v>
      </c>
      <c r="DX25" s="653"/>
      <c r="DY25" s="653"/>
      <c r="DZ25" s="653"/>
      <c r="EA25" s="653"/>
      <c r="EB25" s="653"/>
      <c r="EC25" s="654"/>
    </row>
    <row r="26" spans="2:133" ht="11.25" customHeight="1">
      <c r="B26" s="660" t="s">
        <v>274</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2802330</v>
      </c>
      <c r="CS26" s="624"/>
      <c r="CT26" s="624"/>
      <c r="CU26" s="624"/>
      <c r="CV26" s="624"/>
      <c r="CW26" s="624"/>
      <c r="CX26" s="624"/>
      <c r="CY26" s="625"/>
      <c r="CZ26" s="657">
        <v>10.199999999999999</v>
      </c>
      <c r="DA26" s="658"/>
      <c r="DB26" s="658"/>
      <c r="DC26" s="659"/>
      <c r="DD26" s="632">
        <v>2442537</v>
      </c>
      <c r="DE26" s="624"/>
      <c r="DF26" s="624"/>
      <c r="DG26" s="624"/>
      <c r="DH26" s="624"/>
      <c r="DI26" s="624"/>
      <c r="DJ26" s="624"/>
      <c r="DK26" s="625"/>
      <c r="DL26" s="632" t="s">
        <v>277</v>
      </c>
      <c r="DM26" s="624"/>
      <c r="DN26" s="624"/>
      <c r="DO26" s="624"/>
      <c r="DP26" s="624"/>
      <c r="DQ26" s="624"/>
      <c r="DR26" s="624"/>
      <c r="DS26" s="624"/>
      <c r="DT26" s="624"/>
      <c r="DU26" s="624"/>
      <c r="DV26" s="625"/>
      <c r="DW26" s="628" t="s">
        <v>277</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1493773</v>
      </c>
      <c r="S27" s="624"/>
      <c r="T27" s="624"/>
      <c r="U27" s="624"/>
      <c r="V27" s="624"/>
      <c r="W27" s="624"/>
      <c r="X27" s="624"/>
      <c r="Y27" s="625"/>
      <c r="Z27" s="626">
        <v>5.2</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7955579</v>
      </c>
      <c r="BH27" s="624"/>
      <c r="BI27" s="624"/>
      <c r="BJ27" s="624"/>
      <c r="BK27" s="624"/>
      <c r="BL27" s="624"/>
      <c r="BM27" s="624"/>
      <c r="BN27" s="625"/>
      <c r="BO27" s="626">
        <v>100</v>
      </c>
      <c r="BP27" s="626"/>
      <c r="BQ27" s="626"/>
      <c r="BR27" s="626"/>
      <c r="BS27" s="632">
        <v>46163</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5237907</v>
      </c>
      <c r="CS27" s="655"/>
      <c r="CT27" s="655"/>
      <c r="CU27" s="655"/>
      <c r="CV27" s="655"/>
      <c r="CW27" s="655"/>
      <c r="CX27" s="655"/>
      <c r="CY27" s="656"/>
      <c r="CZ27" s="657">
        <v>19</v>
      </c>
      <c r="DA27" s="658"/>
      <c r="DB27" s="658"/>
      <c r="DC27" s="659"/>
      <c r="DD27" s="632">
        <v>1544332</v>
      </c>
      <c r="DE27" s="655"/>
      <c r="DF27" s="655"/>
      <c r="DG27" s="655"/>
      <c r="DH27" s="655"/>
      <c r="DI27" s="655"/>
      <c r="DJ27" s="655"/>
      <c r="DK27" s="656"/>
      <c r="DL27" s="632">
        <v>1543297</v>
      </c>
      <c r="DM27" s="655"/>
      <c r="DN27" s="655"/>
      <c r="DO27" s="655"/>
      <c r="DP27" s="655"/>
      <c r="DQ27" s="655"/>
      <c r="DR27" s="655"/>
      <c r="DS27" s="655"/>
      <c r="DT27" s="655"/>
      <c r="DU27" s="655"/>
      <c r="DV27" s="656"/>
      <c r="DW27" s="628">
        <v>9.4</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754188</v>
      </c>
      <c r="S28" s="624"/>
      <c r="T28" s="624"/>
      <c r="U28" s="624"/>
      <c r="V28" s="624"/>
      <c r="W28" s="624"/>
      <c r="X28" s="624"/>
      <c r="Y28" s="625"/>
      <c r="Z28" s="626">
        <v>2.6</v>
      </c>
      <c r="AA28" s="626"/>
      <c r="AB28" s="626"/>
      <c r="AC28" s="626"/>
      <c r="AD28" s="627">
        <v>5386</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3057931</v>
      </c>
      <c r="CS28" s="624"/>
      <c r="CT28" s="624"/>
      <c r="CU28" s="624"/>
      <c r="CV28" s="624"/>
      <c r="CW28" s="624"/>
      <c r="CX28" s="624"/>
      <c r="CY28" s="625"/>
      <c r="CZ28" s="657">
        <v>11.1</v>
      </c>
      <c r="DA28" s="658"/>
      <c r="DB28" s="658"/>
      <c r="DC28" s="659"/>
      <c r="DD28" s="632">
        <v>2963312</v>
      </c>
      <c r="DE28" s="624"/>
      <c r="DF28" s="624"/>
      <c r="DG28" s="624"/>
      <c r="DH28" s="624"/>
      <c r="DI28" s="624"/>
      <c r="DJ28" s="624"/>
      <c r="DK28" s="625"/>
      <c r="DL28" s="632">
        <v>2963312</v>
      </c>
      <c r="DM28" s="624"/>
      <c r="DN28" s="624"/>
      <c r="DO28" s="624"/>
      <c r="DP28" s="624"/>
      <c r="DQ28" s="624"/>
      <c r="DR28" s="624"/>
      <c r="DS28" s="624"/>
      <c r="DT28" s="624"/>
      <c r="DU28" s="624"/>
      <c r="DV28" s="625"/>
      <c r="DW28" s="628">
        <v>18.100000000000001</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652848</v>
      </c>
      <c r="S29" s="624"/>
      <c r="T29" s="624"/>
      <c r="U29" s="624"/>
      <c r="V29" s="624"/>
      <c r="W29" s="624"/>
      <c r="X29" s="624"/>
      <c r="Y29" s="625"/>
      <c r="Z29" s="626">
        <v>2.2999999999999998</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3057931</v>
      </c>
      <c r="CS29" s="655"/>
      <c r="CT29" s="655"/>
      <c r="CU29" s="655"/>
      <c r="CV29" s="655"/>
      <c r="CW29" s="655"/>
      <c r="CX29" s="655"/>
      <c r="CY29" s="656"/>
      <c r="CZ29" s="657">
        <v>11.1</v>
      </c>
      <c r="DA29" s="658"/>
      <c r="DB29" s="658"/>
      <c r="DC29" s="659"/>
      <c r="DD29" s="632">
        <v>2963312</v>
      </c>
      <c r="DE29" s="655"/>
      <c r="DF29" s="655"/>
      <c r="DG29" s="655"/>
      <c r="DH29" s="655"/>
      <c r="DI29" s="655"/>
      <c r="DJ29" s="655"/>
      <c r="DK29" s="656"/>
      <c r="DL29" s="632">
        <v>2963312</v>
      </c>
      <c r="DM29" s="655"/>
      <c r="DN29" s="655"/>
      <c r="DO29" s="655"/>
      <c r="DP29" s="655"/>
      <c r="DQ29" s="655"/>
      <c r="DR29" s="655"/>
      <c r="DS29" s="655"/>
      <c r="DT29" s="655"/>
      <c r="DU29" s="655"/>
      <c r="DV29" s="656"/>
      <c r="DW29" s="628">
        <v>18.100000000000001</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216641</v>
      </c>
      <c r="S30" s="624"/>
      <c r="T30" s="624"/>
      <c r="U30" s="624"/>
      <c r="V30" s="624"/>
      <c r="W30" s="624"/>
      <c r="X30" s="624"/>
      <c r="Y30" s="625"/>
      <c r="Z30" s="626">
        <v>0.8</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98.7</v>
      </c>
      <c r="BH30" s="682"/>
      <c r="BI30" s="682"/>
      <c r="BJ30" s="682"/>
      <c r="BK30" s="682"/>
      <c r="BL30" s="682"/>
      <c r="BM30" s="618">
        <v>94.9</v>
      </c>
      <c r="BN30" s="682"/>
      <c r="BO30" s="682"/>
      <c r="BP30" s="682"/>
      <c r="BQ30" s="683"/>
      <c r="BR30" s="681">
        <v>98.5</v>
      </c>
      <c r="BS30" s="682"/>
      <c r="BT30" s="682"/>
      <c r="BU30" s="682"/>
      <c r="BV30" s="682"/>
      <c r="BW30" s="682"/>
      <c r="BX30" s="618">
        <v>94.3</v>
      </c>
      <c r="BY30" s="682"/>
      <c r="BZ30" s="682"/>
      <c r="CA30" s="682"/>
      <c r="CB30" s="683"/>
      <c r="CD30" s="686"/>
      <c r="CE30" s="687"/>
      <c r="CF30" s="637" t="s">
        <v>291</v>
      </c>
      <c r="CG30" s="638"/>
      <c r="CH30" s="638"/>
      <c r="CI30" s="638"/>
      <c r="CJ30" s="638"/>
      <c r="CK30" s="638"/>
      <c r="CL30" s="638"/>
      <c r="CM30" s="638"/>
      <c r="CN30" s="638"/>
      <c r="CO30" s="638"/>
      <c r="CP30" s="638"/>
      <c r="CQ30" s="639"/>
      <c r="CR30" s="623">
        <v>2749461</v>
      </c>
      <c r="CS30" s="624"/>
      <c r="CT30" s="624"/>
      <c r="CU30" s="624"/>
      <c r="CV30" s="624"/>
      <c r="CW30" s="624"/>
      <c r="CX30" s="624"/>
      <c r="CY30" s="625"/>
      <c r="CZ30" s="657">
        <v>10</v>
      </c>
      <c r="DA30" s="658"/>
      <c r="DB30" s="658"/>
      <c r="DC30" s="659"/>
      <c r="DD30" s="632">
        <v>2654842</v>
      </c>
      <c r="DE30" s="624"/>
      <c r="DF30" s="624"/>
      <c r="DG30" s="624"/>
      <c r="DH30" s="624"/>
      <c r="DI30" s="624"/>
      <c r="DJ30" s="624"/>
      <c r="DK30" s="625"/>
      <c r="DL30" s="632">
        <v>2654842</v>
      </c>
      <c r="DM30" s="624"/>
      <c r="DN30" s="624"/>
      <c r="DO30" s="624"/>
      <c r="DP30" s="624"/>
      <c r="DQ30" s="624"/>
      <c r="DR30" s="624"/>
      <c r="DS30" s="624"/>
      <c r="DT30" s="624"/>
      <c r="DU30" s="624"/>
      <c r="DV30" s="625"/>
      <c r="DW30" s="628">
        <v>16.2</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1263098</v>
      </c>
      <c r="S31" s="624"/>
      <c r="T31" s="624"/>
      <c r="U31" s="624"/>
      <c r="V31" s="624"/>
      <c r="W31" s="624"/>
      <c r="X31" s="624"/>
      <c r="Y31" s="625"/>
      <c r="Z31" s="626">
        <v>4.4000000000000004</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98.5</v>
      </c>
      <c r="BH31" s="655"/>
      <c r="BI31" s="655"/>
      <c r="BJ31" s="655"/>
      <c r="BK31" s="655"/>
      <c r="BL31" s="655"/>
      <c r="BM31" s="629">
        <v>94.9</v>
      </c>
      <c r="BN31" s="679"/>
      <c r="BO31" s="679"/>
      <c r="BP31" s="679"/>
      <c r="BQ31" s="680"/>
      <c r="BR31" s="678">
        <v>98.4</v>
      </c>
      <c r="BS31" s="655"/>
      <c r="BT31" s="655"/>
      <c r="BU31" s="655"/>
      <c r="BV31" s="655"/>
      <c r="BW31" s="655"/>
      <c r="BX31" s="629">
        <v>94.1</v>
      </c>
      <c r="BY31" s="679"/>
      <c r="BZ31" s="679"/>
      <c r="CA31" s="679"/>
      <c r="CB31" s="680"/>
      <c r="CD31" s="686"/>
      <c r="CE31" s="687"/>
      <c r="CF31" s="637" t="s">
        <v>295</v>
      </c>
      <c r="CG31" s="638"/>
      <c r="CH31" s="638"/>
      <c r="CI31" s="638"/>
      <c r="CJ31" s="638"/>
      <c r="CK31" s="638"/>
      <c r="CL31" s="638"/>
      <c r="CM31" s="638"/>
      <c r="CN31" s="638"/>
      <c r="CO31" s="638"/>
      <c r="CP31" s="638"/>
      <c r="CQ31" s="639"/>
      <c r="CR31" s="623">
        <v>308470</v>
      </c>
      <c r="CS31" s="655"/>
      <c r="CT31" s="655"/>
      <c r="CU31" s="655"/>
      <c r="CV31" s="655"/>
      <c r="CW31" s="655"/>
      <c r="CX31" s="655"/>
      <c r="CY31" s="656"/>
      <c r="CZ31" s="657">
        <v>1.1000000000000001</v>
      </c>
      <c r="DA31" s="658"/>
      <c r="DB31" s="658"/>
      <c r="DC31" s="659"/>
      <c r="DD31" s="632">
        <v>308470</v>
      </c>
      <c r="DE31" s="655"/>
      <c r="DF31" s="655"/>
      <c r="DG31" s="655"/>
      <c r="DH31" s="655"/>
      <c r="DI31" s="655"/>
      <c r="DJ31" s="655"/>
      <c r="DK31" s="656"/>
      <c r="DL31" s="632">
        <v>308470</v>
      </c>
      <c r="DM31" s="655"/>
      <c r="DN31" s="655"/>
      <c r="DO31" s="655"/>
      <c r="DP31" s="655"/>
      <c r="DQ31" s="655"/>
      <c r="DR31" s="655"/>
      <c r="DS31" s="655"/>
      <c r="DT31" s="655"/>
      <c r="DU31" s="655"/>
      <c r="DV31" s="656"/>
      <c r="DW31" s="628">
        <v>1.9</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300126</v>
      </c>
      <c r="S32" s="624"/>
      <c r="T32" s="624"/>
      <c r="U32" s="624"/>
      <c r="V32" s="624"/>
      <c r="W32" s="624"/>
      <c r="X32" s="624"/>
      <c r="Y32" s="625"/>
      <c r="Z32" s="626">
        <v>1</v>
      </c>
      <c r="AA32" s="626"/>
      <c r="AB32" s="626"/>
      <c r="AC32" s="626"/>
      <c r="AD32" s="627">
        <v>3889</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98.8</v>
      </c>
      <c r="BH32" s="691"/>
      <c r="BI32" s="691"/>
      <c r="BJ32" s="691"/>
      <c r="BK32" s="691"/>
      <c r="BL32" s="691"/>
      <c r="BM32" s="692">
        <v>94.5</v>
      </c>
      <c r="BN32" s="691"/>
      <c r="BO32" s="691"/>
      <c r="BP32" s="691"/>
      <c r="BQ32" s="693"/>
      <c r="BR32" s="690">
        <v>98.5</v>
      </c>
      <c r="BS32" s="691"/>
      <c r="BT32" s="691"/>
      <c r="BU32" s="691"/>
      <c r="BV32" s="691"/>
      <c r="BW32" s="691"/>
      <c r="BX32" s="692">
        <v>93.9</v>
      </c>
      <c r="BY32" s="691"/>
      <c r="BZ32" s="691"/>
      <c r="CA32" s="691"/>
      <c r="CB32" s="693"/>
      <c r="CD32" s="688"/>
      <c r="CE32" s="689"/>
      <c r="CF32" s="637" t="s">
        <v>298</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2543050</v>
      </c>
      <c r="S33" s="624"/>
      <c r="T33" s="624"/>
      <c r="U33" s="624"/>
      <c r="V33" s="624"/>
      <c r="W33" s="624"/>
      <c r="X33" s="624"/>
      <c r="Y33" s="625"/>
      <c r="Z33" s="626">
        <v>8.9</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10978108</v>
      </c>
      <c r="CS33" s="655"/>
      <c r="CT33" s="655"/>
      <c r="CU33" s="655"/>
      <c r="CV33" s="655"/>
      <c r="CW33" s="655"/>
      <c r="CX33" s="655"/>
      <c r="CY33" s="656"/>
      <c r="CZ33" s="657">
        <v>39.9</v>
      </c>
      <c r="DA33" s="658"/>
      <c r="DB33" s="658"/>
      <c r="DC33" s="659"/>
      <c r="DD33" s="632">
        <v>9110103</v>
      </c>
      <c r="DE33" s="655"/>
      <c r="DF33" s="655"/>
      <c r="DG33" s="655"/>
      <c r="DH33" s="655"/>
      <c r="DI33" s="655"/>
      <c r="DJ33" s="655"/>
      <c r="DK33" s="656"/>
      <c r="DL33" s="632">
        <v>6420186</v>
      </c>
      <c r="DM33" s="655"/>
      <c r="DN33" s="655"/>
      <c r="DO33" s="655"/>
      <c r="DP33" s="655"/>
      <c r="DQ33" s="655"/>
      <c r="DR33" s="655"/>
      <c r="DS33" s="655"/>
      <c r="DT33" s="655"/>
      <c r="DU33" s="655"/>
      <c r="DV33" s="656"/>
      <c r="DW33" s="628">
        <v>39.200000000000003</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3380143</v>
      </c>
      <c r="CS34" s="624"/>
      <c r="CT34" s="624"/>
      <c r="CU34" s="624"/>
      <c r="CV34" s="624"/>
      <c r="CW34" s="624"/>
      <c r="CX34" s="624"/>
      <c r="CY34" s="625"/>
      <c r="CZ34" s="657">
        <v>12.3</v>
      </c>
      <c r="DA34" s="658"/>
      <c r="DB34" s="658"/>
      <c r="DC34" s="659"/>
      <c r="DD34" s="632">
        <v>2849975</v>
      </c>
      <c r="DE34" s="624"/>
      <c r="DF34" s="624"/>
      <c r="DG34" s="624"/>
      <c r="DH34" s="624"/>
      <c r="DI34" s="624"/>
      <c r="DJ34" s="624"/>
      <c r="DK34" s="625"/>
      <c r="DL34" s="632">
        <v>1946866</v>
      </c>
      <c r="DM34" s="624"/>
      <c r="DN34" s="624"/>
      <c r="DO34" s="624"/>
      <c r="DP34" s="624"/>
      <c r="DQ34" s="624"/>
      <c r="DR34" s="624"/>
      <c r="DS34" s="624"/>
      <c r="DT34" s="624"/>
      <c r="DU34" s="624"/>
      <c r="DV34" s="625"/>
      <c r="DW34" s="628">
        <v>11.9</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1113650</v>
      </c>
      <c r="S35" s="624"/>
      <c r="T35" s="624"/>
      <c r="U35" s="624"/>
      <c r="V35" s="624"/>
      <c r="W35" s="624"/>
      <c r="X35" s="624"/>
      <c r="Y35" s="625"/>
      <c r="Z35" s="626">
        <v>3.9</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3359134</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172178</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486284</v>
      </c>
      <c r="CS35" s="655"/>
      <c r="CT35" s="655"/>
      <c r="CU35" s="655"/>
      <c r="CV35" s="655"/>
      <c r="CW35" s="655"/>
      <c r="CX35" s="655"/>
      <c r="CY35" s="656"/>
      <c r="CZ35" s="657">
        <v>1.8</v>
      </c>
      <c r="DA35" s="658"/>
      <c r="DB35" s="658"/>
      <c r="DC35" s="659"/>
      <c r="DD35" s="632">
        <v>384759</v>
      </c>
      <c r="DE35" s="655"/>
      <c r="DF35" s="655"/>
      <c r="DG35" s="655"/>
      <c r="DH35" s="655"/>
      <c r="DI35" s="655"/>
      <c r="DJ35" s="655"/>
      <c r="DK35" s="656"/>
      <c r="DL35" s="632">
        <v>366175</v>
      </c>
      <c r="DM35" s="655"/>
      <c r="DN35" s="655"/>
      <c r="DO35" s="655"/>
      <c r="DP35" s="655"/>
      <c r="DQ35" s="655"/>
      <c r="DR35" s="655"/>
      <c r="DS35" s="655"/>
      <c r="DT35" s="655"/>
      <c r="DU35" s="655"/>
      <c r="DV35" s="656"/>
      <c r="DW35" s="628">
        <v>2.2000000000000002</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28636672</v>
      </c>
      <c r="S36" s="696"/>
      <c r="T36" s="696"/>
      <c r="U36" s="696"/>
      <c r="V36" s="696"/>
      <c r="W36" s="696"/>
      <c r="X36" s="696"/>
      <c r="Y36" s="697"/>
      <c r="Z36" s="698">
        <v>100</v>
      </c>
      <c r="AA36" s="698"/>
      <c r="AB36" s="698"/>
      <c r="AC36" s="698"/>
      <c r="AD36" s="699">
        <v>15244150</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941550</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46344</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2953735</v>
      </c>
      <c r="CS36" s="624"/>
      <c r="CT36" s="624"/>
      <c r="CU36" s="624"/>
      <c r="CV36" s="624"/>
      <c r="CW36" s="624"/>
      <c r="CX36" s="624"/>
      <c r="CY36" s="625"/>
      <c r="CZ36" s="657">
        <v>10.7</v>
      </c>
      <c r="DA36" s="658"/>
      <c r="DB36" s="658"/>
      <c r="DC36" s="659"/>
      <c r="DD36" s="632">
        <v>2276665</v>
      </c>
      <c r="DE36" s="624"/>
      <c r="DF36" s="624"/>
      <c r="DG36" s="624"/>
      <c r="DH36" s="624"/>
      <c r="DI36" s="624"/>
      <c r="DJ36" s="624"/>
      <c r="DK36" s="625"/>
      <c r="DL36" s="632">
        <v>1678253</v>
      </c>
      <c r="DM36" s="624"/>
      <c r="DN36" s="624"/>
      <c r="DO36" s="624"/>
      <c r="DP36" s="624"/>
      <c r="DQ36" s="624"/>
      <c r="DR36" s="624"/>
      <c r="DS36" s="624"/>
      <c r="DT36" s="624"/>
      <c r="DU36" s="624"/>
      <c r="DV36" s="625"/>
      <c r="DW36" s="628">
        <v>10.3</v>
      </c>
      <c r="DX36" s="653"/>
      <c r="DY36" s="653"/>
      <c r="DZ36" s="653"/>
      <c r="EA36" s="653"/>
      <c r="EB36" s="653"/>
      <c r="EC36" s="654"/>
    </row>
    <row r="37" spans="2:133" ht="11.25" customHeight="1">
      <c r="AQ37" s="702" t="s">
        <v>313</v>
      </c>
      <c r="AR37" s="703"/>
      <c r="AS37" s="703"/>
      <c r="AT37" s="703"/>
      <c r="AU37" s="703"/>
      <c r="AV37" s="703"/>
      <c r="AW37" s="703"/>
      <c r="AX37" s="703"/>
      <c r="AY37" s="704"/>
      <c r="AZ37" s="623">
        <v>229419</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8957</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671810</v>
      </c>
      <c r="CS37" s="655"/>
      <c r="CT37" s="655"/>
      <c r="CU37" s="655"/>
      <c r="CV37" s="655"/>
      <c r="CW37" s="655"/>
      <c r="CX37" s="655"/>
      <c r="CY37" s="656"/>
      <c r="CZ37" s="657">
        <v>2.4</v>
      </c>
      <c r="DA37" s="658"/>
      <c r="DB37" s="658"/>
      <c r="DC37" s="659"/>
      <c r="DD37" s="632">
        <v>671810</v>
      </c>
      <c r="DE37" s="655"/>
      <c r="DF37" s="655"/>
      <c r="DG37" s="655"/>
      <c r="DH37" s="655"/>
      <c r="DI37" s="655"/>
      <c r="DJ37" s="655"/>
      <c r="DK37" s="656"/>
      <c r="DL37" s="632">
        <v>667206</v>
      </c>
      <c r="DM37" s="655"/>
      <c r="DN37" s="655"/>
      <c r="DO37" s="655"/>
      <c r="DP37" s="655"/>
      <c r="DQ37" s="655"/>
      <c r="DR37" s="655"/>
      <c r="DS37" s="655"/>
      <c r="DT37" s="655"/>
      <c r="DU37" s="655"/>
      <c r="DV37" s="656"/>
      <c r="DW37" s="628">
        <v>4.0999999999999996</v>
      </c>
      <c r="DX37" s="653"/>
      <c r="DY37" s="653"/>
      <c r="DZ37" s="653"/>
      <c r="EA37" s="653"/>
      <c r="EB37" s="653"/>
      <c r="EC37" s="654"/>
    </row>
    <row r="38" spans="2:133" ht="11.25" customHeight="1">
      <c r="AQ38" s="702" t="s">
        <v>316</v>
      </c>
      <c r="AR38" s="703"/>
      <c r="AS38" s="703"/>
      <c r="AT38" s="703"/>
      <c r="AU38" s="703"/>
      <c r="AV38" s="703"/>
      <c r="AW38" s="703"/>
      <c r="AX38" s="703"/>
      <c r="AY38" s="704"/>
      <c r="AZ38" s="623">
        <v>45864</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15246</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3089634</v>
      </c>
      <c r="CS38" s="624"/>
      <c r="CT38" s="624"/>
      <c r="CU38" s="624"/>
      <c r="CV38" s="624"/>
      <c r="CW38" s="624"/>
      <c r="CX38" s="624"/>
      <c r="CY38" s="625"/>
      <c r="CZ38" s="657">
        <v>11.2</v>
      </c>
      <c r="DA38" s="658"/>
      <c r="DB38" s="658"/>
      <c r="DC38" s="659"/>
      <c r="DD38" s="632">
        <v>2736483</v>
      </c>
      <c r="DE38" s="624"/>
      <c r="DF38" s="624"/>
      <c r="DG38" s="624"/>
      <c r="DH38" s="624"/>
      <c r="DI38" s="624"/>
      <c r="DJ38" s="624"/>
      <c r="DK38" s="625"/>
      <c r="DL38" s="632">
        <v>2428892</v>
      </c>
      <c r="DM38" s="624"/>
      <c r="DN38" s="624"/>
      <c r="DO38" s="624"/>
      <c r="DP38" s="624"/>
      <c r="DQ38" s="624"/>
      <c r="DR38" s="624"/>
      <c r="DS38" s="624"/>
      <c r="DT38" s="624"/>
      <c r="DU38" s="624"/>
      <c r="DV38" s="625"/>
      <c r="DW38" s="628">
        <v>14.8</v>
      </c>
      <c r="DX38" s="653"/>
      <c r="DY38" s="653"/>
      <c r="DZ38" s="653"/>
      <c r="EA38" s="653"/>
      <c r="EB38" s="653"/>
      <c r="EC38" s="654"/>
    </row>
    <row r="39" spans="2:133" ht="11.25" customHeight="1">
      <c r="AQ39" s="702" t="s">
        <v>319</v>
      </c>
      <c r="AR39" s="703"/>
      <c r="AS39" s="703"/>
      <c r="AT39" s="703"/>
      <c r="AU39" s="703"/>
      <c r="AV39" s="703"/>
      <c r="AW39" s="703"/>
      <c r="AX39" s="703"/>
      <c r="AY39" s="704"/>
      <c r="AZ39" s="623" t="s">
        <v>109</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88</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996812</v>
      </c>
      <c r="CS39" s="655"/>
      <c r="CT39" s="655"/>
      <c r="CU39" s="655"/>
      <c r="CV39" s="655"/>
      <c r="CW39" s="655"/>
      <c r="CX39" s="655"/>
      <c r="CY39" s="656"/>
      <c r="CZ39" s="657">
        <v>3.6</v>
      </c>
      <c r="DA39" s="658"/>
      <c r="DB39" s="658"/>
      <c r="DC39" s="659"/>
      <c r="DD39" s="632">
        <v>862221</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509050</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104</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71500</v>
      </c>
      <c r="CS40" s="624"/>
      <c r="CT40" s="624"/>
      <c r="CU40" s="624"/>
      <c r="CV40" s="624"/>
      <c r="CW40" s="624"/>
      <c r="CX40" s="624"/>
      <c r="CY40" s="625"/>
      <c r="CZ40" s="657">
        <v>0.3</v>
      </c>
      <c r="DA40" s="658"/>
      <c r="DB40" s="658"/>
      <c r="DC40" s="659"/>
      <c r="DD40" s="632" t="s">
        <v>109</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1633251</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342</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277</v>
      </c>
      <c r="CS41" s="655"/>
      <c r="CT41" s="655"/>
      <c r="CU41" s="655"/>
      <c r="CV41" s="655"/>
      <c r="CW41" s="655"/>
      <c r="CX41" s="655"/>
      <c r="CY41" s="656"/>
      <c r="CZ41" s="657" t="s">
        <v>277</v>
      </c>
      <c r="DA41" s="658"/>
      <c r="DB41" s="658"/>
      <c r="DC41" s="659"/>
      <c r="DD41" s="632" t="s">
        <v>277</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3699290</v>
      </c>
      <c r="CS42" s="624"/>
      <c r="CT42" s="624"/>
      <c r="CU42" s="624"/>
      <c r="CV42" s="624"/>
      <c r="CW42" s="624"/>
      <c r="CX42" s="624"/>
      <c r="CY42" s="625"/>
      <c r="CZ42" s="657">
        <v>13.4</v>
      </c>
      <c r="DA42" s="706"/>
      <c r="DB42" s="706"/>
      <c r="DC42" s="707"/>
      <c r="DD42" s="632">
        <v>819953</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125349</v>
      </c>
      <c r="CS43" s="655"/>
      <c r="CT43" s="655"/>
      <c r="CU43" s="655"/>
      <c r="CV43" s="655"/>
      <c r="CW43" s="655"/>
      <c r="CX43" s="655"/>
      <c r="CY43" s="656"/>
      <c r="CZ43" s="657">
        <v>0.5</v>
      </c>
      <c r="DA43" s="658"/>
      <c r="DB43" s="658"/>
      <c r="DC43" s="659"/>
      <c r="DD43" s="632">
        <v>94705</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286</v>
      </c>
      <c r="CE44" s="730"/>
      <c r="CF44" s="620" t="s">
        <v>334</v>
      </c>
      <c r="CG44" s="621"/>
      <c r="CH44" s="621"/>
      <c r="CI44" s="621"/>
      <c r="CJ44" s="621"/>
      <c r="CK44" s="621"/>
      <c r="CL44" s="621"/>
      <c r="CM44" s="621"/>
      <c r="CN44" s="621"/>
      <c r="CO44" s="621"/>
      <c r="CP44" s="621"/>
      <c r="CQ44" s="622"/>
      <c r="CR44" s="623">
        <v>3689448</v>
      </c>
      <c r="CS44" s="624"/>
      <c r="CT44" s="624"/>
      <c r="CU44" s="624"/>
      <c r="CV44" s="624"/>
      <c r="CW44" s="624"/>
      <c r="CX44" s="624"/>
      <c r="CY44" s="625"/>
      <c r="CZ44" s="657">
        <v>13.4</v>
      </c>
      <c r="DA44" s="706"/>
      <c r="DB44" s="706"/>
      <c r="DC44" s="707"/>
      <c r="DD44" s="632">
        <v>814861</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1993195</v>
      </c>
      <c r="CS45" s="655"/>
      <c r="CT45" s="655"/>
      <c r="CU45" s="655"/>
      <c r="CV45" s="655"/>
      <c r="CW45" s="655"/>
      <c r="CX45" s="655"/>
      <c r="CY45" s="656"/>
      <c r="CZ45" s="657">
        <v>7.2</v>
      </c>
      <c r="DA45" s="658"/>
      <c r="DB45" s="658"/>
      <c r="DC45" s="659"/>
      <c r="DD45" s="632">
        <v>111843</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1679058</v>
      </c>
      <c r="CS46" s="624"/>
      <c r="CT46" s="624"/>
      <c r="CU46" s="624"/>
      <c r="CV46" s="624"/>
      <c r="CW46" s="624"/>
      <c r="CX46" s="624"/>
      <c r="CY46" s="625"/>
      <c r="CZ46" s="657">
        <v>6.1</v>
      </c>
      <c r="DA46" s="706"/>
      <c r="DB46" s="706"/>
      <c r="DC46" s="707"/>
      <c r="DD46" s="632">
        <v>685823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9842</v>
      </c>
      <c r="CS47" s="655"/>
      <c r="CT47" s="655"/>
      <c r="CU47" s="655"/>
      <c r="CV47" s="655"/>
      <c r="CW47" s="655"/>
      <c r="CX47" s="655"/>
      <c r="CY47" s="656"/>
      <c r="CZ47" s="657">
        <v>0</v>
      </c>
      <c r="DA47" s="658"/>
      <c r="DB47" s="658"/>
      <c r="DC47" s="659"/>
      <c r="DD47" s="632">
        <v>5092</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27545151</v>
      </c>
      <c r="CS49" s="691"/>
      <c r="CT49" s="691"/>
      <c r="CU49" s="691"/>
      <c r="CV49" s="691"/>
      <c r="CW49" s="691"/>
      <c r="CX49" s="691"/>
      <c r="CY49" s="718"/>
      <c r="CZ49" s="719">
        <v>100</v>
      </c>
      <c r="DA49" s="720"/>
      <c r="DB49" s="720"/>
      <c r="DC49" s="721"/>
      <c r="DD49" s="722">
        <v>18600182</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Q104" sqref="BQ104:DZ10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362</v>
      </c>
      <c r="C7" s="750"/>
      <c r="D7" s="750"/>
      <c r="E7" s="750"/>
      <c r="F7" s="750"/>
      <c r="G7" s="750"/>
      <c r="H7" s="750"/>
      <c r="I7" s="750"/>
      <c r="J7" s="750"/>
      <c r="K7" s="750"/>
      <c r="L7" s="750"/>
      <c r="M7" s="750"/>
      <c r="N7" s="750"/>
      <c r="O7" s="750"/>
      <c r="P7" s="751"/>
      <c r="Q7" s="752">
        <v>28405</v>
      </c>
      <c r="R7" s="753"/>
      <c r="S7" s="753"/>
      <c r="T7" s="753"/>
      <c r="U7" s="753"/>
      <c r="V7" s="753">
        <v>27388</v>
      </c>
      <c r="W7" s="753"/>
      <c r="X7" s="753"/>
      <c r="Y7" s="753"/>
      <c r="Z7" s="753"/>
      <c r="AA7" s="753">
        <v>1017</v>
      </c>
      <c r="AB7" s="753"/>
      <c r="AC7" s="753"/>
      <c r="AD7" s="753"/>
      <c r="AE7" s="754"/>
      <c r="AF7" s="755">
        <v>748</v>
      </c>
      <c r="AG7" s="756"/>
      <c r="AH7" s="756"/>
      <c r="AI7" s="756"/>
      <c r="AJ7" s="757"/>
      <c r="AK7" s="792">
        <v>193</v>
      </c>
      <c r="AL7" s="793"/>
      <c r="AM7" s="793"/>
      <c r="AN7" s="793"/>
      <c r="AO7" s="793"/>
      <c r="AP7" s="793">
        <v>27169</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t="s">
        <v>559</v>
      </c>
      <c r="BS7" s="796" t="s">
        <v>560</v>
      </c>
      <c r="BT7" s="797"/>
      <c r="BU7" s="797"/>
      <c r="BV7" s="797"/>
      <c r="BW7" s="797"/>
      <c r="BX7" s="797"/>
      <c r="BY7" s="797"/>
      <c r="BZ7" s="797"/>
      <c r="CA7" s="797"/>
      <c r="CB7" s="797"/>
      <c r="CC7" s="797"/>
      <c r="CD7" s="797"/>
      <c r="CE7" s="797"/>
      <c r="CF7" s="797"/>
      <c r="CG7" s="798"/>
      <c r="CH7" s="789">
        <v>0</v>
      </c>
      <c r="CI7" s="790"/>
      <c r="CJ7" s="790"/>
      <c r="CK7" s="790"/>
      <c r="CL7" s="791"/>
      <c r="CM7" s="789">
        <v>51</v>
      </c>
      <c r="CN7" s="790"/>
      <c r="CO7" s="790"/>
      <c r="CP7" s="790"/>
      <c r="CQ7" s="791"/>
      <c r="CR7" s="789">
        <v>10</v>
      </c>
      <c r="CS7" s="790"/>
      <c r="CT7" s="790"/>
      <c r="CU7" s="790"/>
      <c r="CV7" s="791"/>
      <c r="CW7" s="789" t="s">
        <v>565</v>
      </c>
      <c r="CX7" s="790"/>
      <c r="CY7" s="790"/>
      <c r="CZ7" s="790"/>
      <c r="DA7" s="791"/>
      <c r="DB7" s="789">
        <v>325</v>
      </c>
      <c r="DC7" s="790"/>
      <c r="DD7" s="790"/>
      <c r="DE7" s="790"/>
      <c r="DF7" s="791"/>
      <c r="DG7" s="789" t="s">
        <v>565</v>
      </c>
      <c r="DH7" s="790"/>
      <c r="DI7" s="790"/>
      <c r="DJ7" s="790"/>
      <c r="DK7" s="791"/>
      <c r="DL7" s="789" t="s">
        <v>565</v>
      </c>
      <c r="DM7" s="790"/>
      <c r="DN7" s="790"/>
      <c r="DO7" s="790"/>
      <c r="DP7" s="791"/>
      <c r="DQ7" s="789" t="s">
        <v>565</v>
      </c>
      <c r="DR7" s="790"/>
      <c r="DS7" s="790"/>
      <c r="DT7" s="790"/>
      <c r="DU7" s="791"/>
      <c r="DV7" s="770"/>
      <c r="DW7" s="771"/>
      <c r="DX7" s="771"/>
      <c r="DY7" s="771"/>
      <c r="DZ7" s="772"/>
      <c r="EA7" s="205"/>
    </row>
    <row r="8" spans="1:131" s="206" customFormat="1" ht="26.25" customHeight="1">
      <c r="A8" s="212">
        <v>2</v>
      </c>
      <c r="B8" s="773" t="s">
        <v>363</v>
      </c>
      <c r="C8" s="774"/>
      <c r="D8" s="774"/>
      <c r="E8" s="774"/>
      <c r="F8" s="774"/>
      <c r="G8" s="774"/>
      <c r="H8" s="774"/>
      <c r="I8" s="774"/>
      <c r="J8" s="774"/>
      <c r="K8" s="774"/>
      <c r="L8" s="774"/>
      <c r="M8" s="774"/>
      <c r="N8" s="774"/>
      <c r="O8" s="774"/>
      <c r="P8" s="775"/>
      <c r="Q8" s="776">
        <v>622</v>
      </c>
      <c r="R8" s="777"/>
      <c r="S8" s="777"/>
      <c r="T8" s="777"/>
      <c r="U8" s="777"/>
      <c r="V8" s="777">
        <v>547</v>
      </c>
      <c r="W8" s="777"/>
      <c r="X8" s="777"/>
      <c r="Y8" s="777"/>
      <c r="Z8" s="777"/>
      <c r="AA8" s="777">
        <v>74</v>
      </c>
      <c r="AB8" s="777"/>
      <c r="AC8" s="777"/>
      <c r="AD8" s="777"/>
      <c r="AE8" s="778"/>
      <c r="AF8" s="779">
        <v>0</v>
      </c>
      <c r="AG8" s="780"/>
      <c r="AH8" s="780"/>
      <c r="AI8" s="780"/>
      <c r="AJ8" s="781"/>
      <c r="AK8" s="782">
        <v>409</v>
      </c>
      <c r="AL8" s="783"/>
      <c r="AM8" s="783"/>
      <c r="AN8" s="783"/>
      <c r="AO8" s="783"/>
      <c r="AP8" s="783">
        <v>2847</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561</v>
      </c>
      <c r="BT8" s="787"/>
      <c r="BU8" s="787"/>
      <c r="BV8" s="787"/>
      <c r="BW8" s="787"/>
      <c r="BX8" s="787"/>
      <c r="BY8" s="787"/>
      <c r="BZ8" s="787"/>
      <c r="CA8" s="787"/>
      <c r="CB8" s="787"/>
      <c r="CC8" s="787"/>
      <c r="CD8" s="787"/>
      <c r="CE8" s="787"/>
      <c r="CF8" s="787"/>
      <c r="CG8" s="788"/>
      <c r="CH8" s="799">
        <v>-3</v>
      </c>
      <c r="CI8" s="800"/>
      <c r="CJ8" s="800"/>
      <c r="CK8" s="800"/>
      <c r="CL8" s="801"/>
      <c r="CM8" s="799">
        <v>506</v>
      </c>
      <c r="CN8" s="800"/>
      <c r="CO8" s="800"/>
      <c r="CP8" s="800"/>
      <c r="CQ8" s="801"/>
      <c r="CR8" s="799">
        <v>356</v>
      </c>
      <c r="CS8" s="800"/>
      <c r="CT8" s="800"/>
      <c r="CU8" s="800"/>
      <c r="CV8" s="801"/>
      <c r="CW8" s="799">
        <v>3</v>
      </c>
      <c r="CX8" s="800"/>
      <c r="CY8" s="800"/>
      <c r="CZ8" s="800"/>
      <c r="DA8" s="801"/>
      <c r="DB8" s="799" t="s">
        <v>565</v>
      </c>
      <c r="DC8" s="800"/>
      <c r="DD8" s="800"/>
      <c r="DE8" s="800"/>
      <c r="DF8" s="801"/>
      <c r="DG8" s="799" t="s">
        <v>565</v>
      </c>
      <c r="DH8" s="800"/>
      <c r="DI8" s="800"/>
      <c r="DJ8" s="800"/>
      <c r="DK8" s="801"/>
      <c r="DL8" s="799" t="s">
        <v>565</v>
      </c>
      <c r="DM8" s="800"/>
      <c r="DN8" s="800"/>
      <c r="DO8" s="800"/>
      <c r="DP8" s="801"/>
      <c r="DQ8" s="799" t="s">
        <v>565</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562</v>
      </c>
      <c r="BT9" s="787"/>
      <c r="BU9" s="787"/>
      <c r="BV9" s="787"/>
      <c r="BW9" s="787"/>
      <c r="BX9" s="787"/>
      <c r="BY9" s="787"/>
      <c r="BZ9" s="787"/>
      <c r="CA9" s="787"/>
      <c r="CB9" s="787"/>
      <c r="CC9" s="787"/>
      <c r="CD9" s="787"/>
      <c r="CE9" s="787"/>
      <c r="CF9" s="787"/>
      <c r="CG9" s="788"/>
      <c r="CH9" s="799">
        <v>1</v>
      </c>
      <c r="CI9" s="800"/>
      <c r="CJ9" s="800"/>
      <c r="CK9" s="800"/>
      <c r="CL9" s="801"/>
      <c r="CM9" s="799">
        <v>59</v>
      </c>
      <c r="CN9" s="800"/>
      <c r="CO9" s="800"/>
      <c r="CP9" s="800"/>
      <c r="CQ9" s="801"/>
      <c r="CR9" s="799">
        <v>15</v>
      </c>
      <c r="CS9" s="800"/>
      <c r="CT9" s="800"/>
      <c r="CU9" s="800"/>
      <c r="CV9" s="801"/>
      <c r="CW9" s="799" t="s">
        <v>565</v>
      </c>
      <c r="CX9" s="800"/>
      <c r="CY9" s="800"/>
      <c r="CZ9" s="800"/>
      <c r="DA9" s="801"/>
      <c r="DB9" s="799" t="s">
        <v>565</v>
      </c>
      <c r="DC9" s="800"/>
      <c r="DD9" s="800"/>
      <c r="DE9" s="800"/>
      <c r="DF9" s="801"/>
      <c r="DG9" s="799" t="s">
        <v>565</v>
      </c>
      <c r="DH9" s="800"/>
      <c r="DI9" s="800"/>
      <c r="DJ9" s="800"/>
      <c r="DK9" s="801"/>
      <c r="DL9" s="799" t="s">
        <v>565</v>
      </c>
      <c r="DM9" s="800"/>
      <c r="DN9" s="800"/>
      <c r="DO9" s="800"/>
      <c r="DP9" s="801"/>
      <c r="DQ9" s="799" t="s">
        <v>565</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t="s">
        <v>563</v>
      </c>
      <c r="BT10" s="787"/>
      <c r="BU10" s="787"/>
      <c r="BV10" s="787"/>
      <c r="BW10" s="787"/>
      <c r="BX10" s="787"/>
      <c r="BY10" s="787"/>
      <c r="BZ10" s="787"/>
      <c r="CA10" s="787"/>
      <c r="CB10" s="787"/>
      <c r="CC10" s="787"/>
      <c r="CD10" s="787"/>
      <c r="CE10" s="787"/>
      <c r="CF10" s="787"/>
      <c r="CG10" s="788"/>
      <c r="CH10" s="799">
        <v>29</v>
      </c>
      <c r="CI10" s="800"/>
      <c r="CJ10" s="800"/>
      <c r="CK10" s="800"/>
      <c r="CL10" s="801"/>
      <c r="CM10" s="799">
        <v>132</v>
      </c>
      <c r="CN10" s="800"/>
      <c r="CO10" s="800"/>
      <c r="CP10" s="800"/>
      <c r="CQ10" s="801"/>
      <c r="CR10" s="799">
        <v>89</v>
      </c>
      <c r="CS10" s="800"/>
      <c r="CT10" s="800"/>
      <c r="CU10" s="800"/>
      <c r="CV10" s="801"/>
      <c r="CW10" s="799">
        <v>13</v>
      </c>
      <c r="CX10" s="800"/>
      <c r="CY10" s="800"/>
      <c r="CZ10" s="800"/>
      <c r="DA10" s="801"/>
      <c r="DB10" s="799" t="s">
        <v>565</v>
      </c>
      <c r="DC10" s="800"/>
      <c r="DD10" s="800"/>
      <c r="DE10" s="800"/>
      <c r="DF10" s="801"/>
      <c r="DG10" s="799" t="s">
        <v>565</v>
      </c>
      <c r="DH10" s="800"/>
      <c r="DI10" s="800"/>
      <c r="DJ10" s="800"/>
      <c r="DK10" s="801"/>
      <c r="DL10" s="799" t="s">
        <v>565</v>
      </c>
      <c r="DM10" s="800"/>
      <c r="DN10" s="800"/>
      <c r="DO10" s="800"/>
      <c r="DP10" s="801"/>
      <c r="DQ10" s="799" t="s">
        <v>565</v>
      </c>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t="s">
        <v>564</v>
      </c>
      <c r="BT11" s="787"/>
      <c r="BU11" s="787"/>
      <c r="BV11" s="787"/>
      <c r="BW11" s="787"/>
      <c r="BX11" s="787"/>
      <c r="BY11" s="787"/>
      <c r="BZ11" s="787"/>
      <c r="CA11" s="787"/>
      <c r="CB11" s="787"/>
      <c r="CC11" s="787"/>
      <c r="CD11" s="787"/>
      <c r="CE11" s="787"/>
      <c r="CF11" s="787"/>
      <c r="CG11" s="788"/>
      <c r="CH11" s="799">
        <v>-149</v>
      </c>
      <c r="CI11" s="800"/>
      <c r="CJ11" s="800"/>
      <c r="CK11" s="800"/>
      <c r="CL11" s="801"/>
      <c r="CM11" s="799">
        <v>582</v>
      </c>
      <c r="CN11" s="800"/>
      <c r="CO11" s="800"/>
      <c r="CP11" s="800"/>
      <c r="CQ11" s="801"/>
      <c r="CR11" s="799">
        <v>28</v>
      </c>
      <c r="CS11" s="800"/>
      <c r="CT11" s="800"/>
      <c r="CU11" s="800"/>
      <c r="CV11" s="801"/>
      <c r="CW11" s="799">
        <v>9</v>
      </c>
      <c r="CX11" s="800"/>
      <c r="CY11" s="800"/>
      <c r="CZ11" s="800"/>
      <c r="DA11" s="801"/>
      <c r="DB11" s="799" t="s">
        <v>565</v>
      </c>
      <c r="DC11" s="800"/>
      <c r="DD11" s="800"/>
      <c r="DE11" s="800"/>
      <c r="DF11" s="801"/>
      <c r="DG11" s="799" t="s">
        <v>565</v>
      </c>
      <c r="DH11" s="800"/>
      <c r="DI11" s="800"/>
      <c r="DJ11" s="800"/>
      <c r="DK11" s="801"/>
      <c r="DL11" s="799" t="s">
        <v>565</v>
      </c>
      <c r="DM11" s="800"/>
      <c r="DN11" s="800"/>
      <c r="DO11" s="800"/>
      <c r="DP11" s="801"/>
      <c r="DQ11" s="799" t="s">
        <v>565</v>
      </c>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364</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365</v>
      </c>
      <c r="B23" s="808" t="s">
        <v>366</v>
      </c>
      <c r="C23" s="809"/>
      <c r="D23" s="809"/>
      <c r="E23" s="809"/>
      <c r="F23" s="809"/>
      <c r="G23" s="809"/>
      <c r="H23" s="809"/>
      <c r="I23" s="809"/>
      <c r="J23" s="809"/>
      <c r="K23" s="809"/>
      <c r="L23" s="809"/>
      <c r="M23" s="809"/>
      <c r="N23" s="809"/>
      <c r="O23" s="809"/>
      <c r="P23" s="810"/>
      <c r="Q23" s="811">
        <v>28641</v>
      </c>
      <c r="R23" s="812"/>
      <c r="S23" s="812"/>
      <c r="T23" s="812"/>
      <c r="U23" s="812"/>
      <c r="V23" s="812">
        <v>27550</v>
      </c>
      <c r="W23" s="812"/>
      <c r="X23" s="812"/>
      <c r="Y23" s="812"/>
      <c r="Z23" s="812"/>
      <c r="AA23" s="812">
        <v>1092</v>
      </c>
      <c r="AB23" s="812"/>
      <c r="AC23" s="812"/>
      <c r="AD23" s="812"/>
      <c r="AE23" s="813"/>
      <c r="AF23" s="814">
        <v>748</v>
      </c>
      <c r="AG23" s="812"/>
      <c r="AH23" s="812"/>
      <c r="AI23" s="812"/>
      <c r="AJ23" s="815"/>
      <c r="AK23" s="816"/>
      <c r="AL23" s="817"/>
      <c r="AM23" s="817"/>
      <c r="AN23" s="817"/>
      <c r="AO23" s="817"/>
      <c r="AP23" s="812">
        <v>30016</v>
      </c>
      <c r="AQ23" s="812"/>
      <c r="AR23" s="812"/>
      <c r="AS23" s="812"/>
      <c r="AT23" s="812"/>
      <c r="AU23" s="818"/>
      <c r="AV23" s="818"/>
      <c r="AW23" s="818"/>
      <c r="AX23" s="818"/>
      <c r="AY23" s="819"/>
      <c r="AZ23" s="827" t="s">
        <v>367</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368</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369</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370</v>
      </c>
      <c r="R26" s="736"/>
      <c r="S26" s="736"/>
      <c r="T26" s="736"/>
      <c r="U26" s="737"/>
      <c r="V26" s="735" t="s">
        <v>371</v>
      </c>
      <c r="W26" s="736"/>
      <c r="X26" s="736"/>
      <c r="Y26" s="736"/>
      <c r="Z26" s="737"/>
      <c r="AA26" s="735" t="s">
        <v>372</v>
      </c>
      <c r="AB26" s="736"/>
      <c r="AC26" s="736"/>
      <c r="AD26" s="736"/>
      <c r="AE26" s="736"/>
      <c r="AF26" s="830" t="s">
        <v>373</v>
      </c>
      <c r="AG26" s="831"/>
      <c r="AH26" s="831"/>
      <c r="AI26" s="831"/>
      <c r="AJ26" s="832"/>
      <c r="AK26" s="736" t="s">
        <v>374</v>
      </c>
      <c r="AL26" s="736"/>
      <c r="AM26" s="736"/>
      <c r="AN26" s="736"/>
      <c r="AO26" s="737"/>
      <c r="AP26" s="735" t="s">
        <v>375</v>
      </c>
      <c r="AQ26" s="736"/>
      <c r="AR26" s="736"/>
      <c r="AS26" s="736"/>
      <c r="AT26" s="737"/>
      <c r="AU26" s="735" t="s">
        <v>376</v>
      </c>
      <c r="AV26" s="736"/>
      <c r="AW26" s="736"/>
      <c r="AX26" s="736"/>
      <c r="AY26" s="737"/>
      <c r="AZ26" s="735" t="s">
        <v>377</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378</v>
      </c>
      <c r="C28" s="750"/>
      <c r="D28" s="750"/>
      <c r="E28" s="750"/>
      <c r="F28" s="750"/>
      <c r="G28" s="750"/>
      <c r="H28" s="750"/>
      <c r="I28" s="750"/>
      <c r="J28" s="750"/>
      <c r="K28" s="750"/>
      <c r="L28" s="750"/>
      <c r="M28" s="750"/>
      <c r="N28" s="750"/>
      <c r="O28" s="750"/>
      <c r="P28" s="751"/>
      <c r="Q28" s="840">
        <v>8330</v>
      </c>
      <c r="R28" s="841"/>
      <c r="S28" s="841"/>
      <c r="T28" s="841"/>
      <c r="U28" s="841"/>
      <c r="V28" s="841">
        <v>8158</v>
      </c>
      <c r="W28" s="841"/>
      <c r="X28" s="841"/>
      <c r="Y28" s="841"/>
      <c r="Z28" s="841"/>
      <c r="AA28" s="841">
        <v>172</v>
      </c>
      <c r="AB28" s="841"/>
      <c r="AC28" s="841"/>
      <c r="AD28" s="841"/>
      <c r="AE28" s="842"/>
      <c r="AF28" s="843">
        <v>172</v>
      </c>
      <c r="AG28" s="841"/>
      <c r="AH28" s="841"/>
      <c r="AI28" s="841"/>
      <c r="AJ28" s="844"/>
      <c r="AK28" s="845">
        <v>509</v>
      </c>
      <c r="AL28" s="836"/>
      <c r="AM28" s="836"/>
      <c r="AN28" s="836"/>
      <c r="AO28" s="836"/>
      <c r="AP28" s="836" t="s">
        <v>543</v>
      </c>
      <c r="AQ28" s="836"/>
      <c r="AR28" s="836"/>
      <c r="AS28" s="836"/>
      <c r="AT28" s="836"/>
      <c r="AU28" s="836" t="s">
        <v>543</v>
      </c>
      <c r="AV28" s="836"/>
      <c r="AW28" s="836"/>
      <c r="AX28" s="836"/>
      <c r="AY28" s="836"/>
      <c r="AZ28" s="837" t="s">
        <v>543</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379</v>
      </c>
      <c r="C29" s="774"/>
      <c r="D29" s="774"/>
      <c r="E29" s="774"/>
      <c r="F29" s="774"/>
      <c r="G29" s="774"/>
      <c r="H29" s="774"/>
      <c r="I29" s="774"/>
      <c r="J29" s="774"/>
      <c r="K29" s="774"/>
      <c r="L29" s="774"/>
      <c r="M29" s="774"/>
      <c r="N29" s="774"/>
      <c r="O29" s="774"/>
      <c r="P29" s="775"/>
      <c r="Q29" s="776">
        <v>717</v>
      </c>
      <c r="R29" s="777"/>
      <c r="S29" s="777"/>
      <c r="T29" s="777"/>
      <c r="U29" s="777"/>
      <c r="V29" s="777">
        <v>716</v>
      </c>
      <c r="W29" s="777"/>
      <c r="X29" s="777"/>
      <c r="Y29" s="777"/>
      <c r="Z29" s="777"/>
      <c r="AA29" s="777">
        <v>1</v>
      </c>
      <c r="AB29" s="777"/>
      <c r="AC29" s="777"/>
      <c r="AD29" s="777"/>
      <c r="AE29" s="778"/>
      <c r="AF29" s="779">
        <v>1</v>
      </c>
      <c r="AG29" s="780"/>
      <c r="AH29" s="780"/>
      <c r="AI29" s="780"/>
      <c r="AJ29" s="781"/>
      <c r="AK29" s="848">
        <v>175</v>
      </c>
      <c r="AL29" s="849"/>
      <c r="AM29" s="849"/>
      <c r="AN29" s="849"/>
      <c r="AO29" s="849"/>
      <c r="AP29" s="849" t="s">
        <v>543</v>
      </c>
      <c r="AQ29" s="849"/>
      <c r="AR29" s="849"/>
      <c r="AS29" s="849"/>
      <c r="AT29" s="849"/>
      <c r="AU29" s="849" t="s">
        <v>543</v>
      </c>
      <c r="AV29" s="849"/>
      <c r="AW29" s="849"/>
      <c r="AX29" s="849"/>
      <c r="AY29" s="849"/>
      <c r="AZ29" s="850" t="s">
        <v>543</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380</v>
      </c>
      <c r="C30" s="774"/>
      <c r="D30" s="774"/>
      <c r="E30" s="774"/>
      <c r="F30" s="774"/>
      <c r="G30" s="774"/>
      <c r="H30" s="774"/>
      <c r="I30" s="774"/>
      <c r="J30" s="774"/>
      <c r="K30" s="774"/>
      <c r="L30" s="774"/>
      <c r="M30" s="774"/>
      <c r="N30" s="774"/>
      <c r="O30" s="774"/>
      <c r="P30" s="775"/>
      <c r="Q30" s="776">
        <v>5142</v>
      </c>
      <c r="R30" s="777"/>
      <c r="S30" s="777"/>
      <c r="T30" s="777"/>
      <c r="U30" s="777"/>
      <c r="V30" s="777">
        <v>5078</v>
      </c>
      <c r="W30" s="777"/>
      <c r="X30" s="777"/>
      <c r="Y30" s="777"/>
      <c r="Z30" s="777"/>
      <c r="AA30" s="777">
        <v>64</v>
      </c>
      <c r="AB30" s="777"/>
      <c r="AC30" s="777"/>
      <c r="AD30" s="777"/>
      <c r="AE30" s="778"/>
      <c r="AF30" s="779">
        <v>64</v>
      </c>
      <c r="AG30" s="780"/>
      <c r="AH30" s="780"/>
      <c r="AI30" s="780"/>
      <c r="AJ30" s="781"/>
      <c r="AK30" s="848">
        <v>772</v>
      </c>
      <c r="AL30" s="849"/>
      <c r="AM30" s="849"/>
      <c r="AN30" s="849"/>
      <c r="AO30" s="849"/>
      <c r="AP30" s="849" t="s">
        <v>543</v>
      </c>
      <c r="AQ30" s="849"/>
      <c r="AR30" s="849"/>
      <c r="AS30" s="849"/>
      <c r="AT30" s="849"/>
      <c r="AU30" s="849" t="s">
        <v>543</v>
      </c>
      <c r="AV30" s="849"/>
      <c r="AW30" s="849"/>
      <c r="AX30" s="849"/>
      <c r="AY30" s="849"/>
      <c r="AZ30" s="850" t="s">
        <v>543</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381</v>
      </c>
      <c r="C31" s="774"/>
      <c r="D31" s="774"/>
      <c r="E31" s="774"/>
      <c r="F31" s="774"/>
      <c r="G31" s="774"/>
      <c r="H31" s="774"/>
      <c r="I31" s="774"/>
      <c r="J31" s="774"/>
      <c r="K31" s="774"/>
      <c r="L31" s="774"/>
      <c r="M31" s="774"/>
      <c r="N31" s="774"/>
      <c r="O31" s="774"/>
      <c r="P31" s="775"/>
      <c r="Q31" s="776">
        <v>1357</v>
      </c>
      <c r="R31" s="777"/>
      <c r="S31" s="777"/>
      <c r="T31" s="777"/>
      <c r="U31" s="777"/>
      <c r="V31" s="777">
        <v>1038</v>
      </c>
      <c r="W31" s="777"/>
      <c r="X31" s="777"/>
      <c r="Y31" s="777"/>
      <c r="Z31" s="777"/>
      <c r="AA31" s="777">
        <v>319</v>
      </c>
      <c r="AB31" s="777"/>
      <c r="AC31" s="777"/>
      <c r="AD31" s="777"/>
      <c r="AE31" s="778"/>
      <c r="AF31" s="779">
        <v>1992</v>
      </c>
      <c r="AG31" s="780"/>
      <c r="AH31" s="780"/>
      <c r="AI31" s="780"/>
      <c r="AJ31" s="781"/>
      <c r="AK31" s="848">
        <v>168</v>
      </c>
      <c r="AL31" s="849"/>
      <c r="AM31" s="849"/>
      <c r="AN31" s="849"/>
      <c r="AO31" s="849"/>
      <c r="AP31" s="849">
        <v>3369</v>
      </c>
      <c r="AQ31" s="849"/>
      <c r="AR31" s="849"/>
      <c r="AS31" s="849"/>
      <c r="AT31" s="849"/>
      <c r="AU31" s="849">
        <v>1166</v>
      </c>
      <c r="AV31" s="849"/>
      <c r="AW31" s="849"/>
      <c r="AX31" s="849"/>
      <c r="AY31" s="849"/>
      <c r="AZ31" s="850" t="s">
        <v>544</v>
      </c>
      <c r="BA31" s="850"/>
      <c r="BB31" s="850"/>
      <c r="BC31" s="850"/>
      <c r="BD31" s="850"/>
      <c r="BE31" s="846" t="s">
        <v>382</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383</v>
      </c>
      <c r="C32" s="774"/>
      <c r="D32" s="774"/>
      <c r="E32" s="774"/>
      <c r="F32" s="774"/>
      <c r="G32" s="774"/>
      <c r="H32" s="774"/>
      <c r="I32" s="774"/>
      <c r="J32" s="774"/>
      <c r="K32" s="774"/>
      <c r="L32" s="774"/>
      <c r="M32" s="774"/>
      <c r="N32" s="774"/>
      <c r="O32" s="774"/>
      <c r="P32" s="775"/>
      <c r="Q32" s="776">
        <v>44</v>
      </c>
      <c r="R32" s="777"/>
      <c r="S32" s="777"/>
      <c r="T32" s="777"/>
      <c r="U32" s="777"/>
      <c r="V32" s="777">
        <v>36</v>
      </c>
      <c r="W32" s="777"/>
      <c r="X32" s="777"/>
      <c r="Y32" s="777"/>
      <c r="Z32" s="777"/>
      <c r="AA32" s="777">
        <v>7</v>
      </c>
      <c r="AB32" s="777"/>
      <c r="AC32" s="777"/>
      <c r="AD32" s="777"/>
      <c r="AE32" s="778"/>
      <c r="AF32" s="779">
        <v>152</v>
      </c>
      <c r="AG32" s="780"/>
      <c r="AH32" s="780"/>
      <c r="AI32" s="780"/>
      <c r="AJ32" s="781"/>
      <c r="AK32" s="848" t="s">
        <v>543</v>
      </c>
      <c r="AL32" s="849"/>
      <c r="AM32" s="849"/>
      <c r="AN32" s="849"/>
      <c r="AO32" s="849"/>
      <c r="AP32" s="849">
        <v>75</v>
      </c>
      <c r="AQ32" s="849"/>
      <c r="AR32" s="849"/>
      <c r="AS32" s="849"/>
      <c r="AT32" s="849"/>
      <c r="AU32" s="849" t="s">
        <v>543</v>
      </c>
      <c r="AV32" s="849"/>
      <c r="AW32" s="849"/>
      <c r="AX32" s="849"/>
      <c r="AY32" s="849"/>
      <c r="AZ32" s="850" t="s">
        <v>543</v>
      </c>
      <c r="BA32" s="850"/>
      <c r="BB32" s="850"/>
      <c r="BC32" s="850"/>
      <c r="BD32" s="850"/>
      <c r="BE32" s="846" t="s">
        <v>382</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384</v>
      </c>
      <c r="C33" s="774"/>
      <c r="D33" s="774"/>
      <c r="E33" s="774"/>
      <c r="F33" s="774"/>
      <c r="G33" s="774"/>
      <c r="H33" s="774"/>
      <c r="I33" s="774"/>
      <c r="J33" s="774"/>
      <c r="K33" s="774"/>
      <c r="L33" s="774"/>
      <c r="M33" s="774"/>
      <c r="N33" s="774"/>
      <c r="O33" s="774"/>
      <c r="P33" s="775"/>
      <c r="Q33" s="776">
        <v>1903</v>
      </c>
      <c r="R33" s="777"/>
      <c r="S33" s="777"/>
      <c r="T33" s="777"/>
      <c r="U33" s="777"/>
      <c r="V33" s="777">
        <v>1903</v>
      </c>
      <c r="W33" s="777"/>
      <c r="X33" s="777"/>
      <c r="Y33" s="777"/>
      <c r="Z33" s="777"/>
      <c r="AA33" s="777">
        <v>0</v>
      </c>
      <c r="AB33" s="777"/>
      <c r="AC33" s="777"/>
      <c r="AD33" s="777"/>
      <c r="AE33" s="778"/>
      <c r="AF33" s="779">
        <v>0</v>
      </c>
      <c r="AG33" s="780"/>
      <c r="AH33" s="780"/>
      <c r="AI33" s="780"/>
      <c r="AJ33" s="781"/>
      <c r="AK33" s="848">
        <v>741</v>
      </c>
      <c r="AL33" s="849"/>
      <c r="AM33" s="849"/>
      <c r="AN33" s="849"/>
      <c r="AO33" s="849"/>
      <c r="AP33" s="849">
        <v>11466</v>
      </c>
      <c r="AQ33" s="849"/>
      <c r="AR33" s="849"/>
      <c r="AS33" s="849"/>
      <c r="AT33" s="849"/>
      <c r="AU33" s="849">
        <v>8450</v>
      </c>
      <c r="AV33" s="849"/>
      <c r="AW33" s="849"/>
      <c r="AX33" s="849"/>
      <c r="AY33" s="849"/>
      <c r="AZ33" s="850" t="s">
        <v>543</v>
      </c>
      <c r="BA33" s="850"/>
      <c r="BB33" s="850"/>
      <c r="BC33" s="850"/>
      <c r="BD33" s="850"/>
      <c r="BE33" s="846" t="s">
        <v>385</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386</v>
      </c>
      <c r="C34" s="774"/>
      <c r="D34" s="774"/>
      <c r="E34" s="774"/>
      <c r="F34" s="774"/>
      <c r="G34" s="774"/>
      <c r="H34" s="774"/>
      <c r="I34" s="774"/>
      <c r="J34" s="774"/>
      <c r="K34" s="774"/>
      <c r="L34" s="774"/>
      <c r="M34" s="774"/>
      <c r="N34" s="774"/>
      <c r="O34" s="774"/>
      <c r="P34" s="775"/>
      <c r="Q34" s="776">
        <v>293</v>
      </c>
      <c r="R34" s="777"/>
      <c r="S34" s="777"/>
      <c r="T34" s="777"/>
      <c r="U34" s="777"/>
      <c r="V34" s="777">
        <v>293</v>
      </c>
      <c r="W34" s="777"/>
      <c r="X34" s="777"/>
      <c r="Y34" s="777"/>
      <c r="Z34" s="777"/>
      <c r="AA34" s="777">
        <v>0</v>
      </c>
      <c r="AB34" s="777"/>
      <c r="AC34" s="777"/>
      <c r="AD34" s="777"/>
      <c r="AE34" s="778"/>
      <c r="AF34" s="779">
        <v>0</v>
      </c>
      <c r="AG34" s="780"/>
      <c r="AH34" s="780"/>
      <c r="AI34" s="780"/>
      <c r="AJ34" s="781"/>
      <c r="AK34" s="848">
        <v>211</v>
      </c>
      <c r="AL34" s="849"/>
      <c r="AM34" s="849"/>
      <c r="AN34" s="849"/>
      <c r="AO34" s="849"/>
      <c r="AP34" s="849">
        <v>1565</v>
      </c>
      <c r="AQ34" s="849"/>
      <c r="AR34" s="849"/>
      <c r="AS34" s="849"/>
      <c r="AT34" s="849"/>
      <c r="AU34" s="849">
        <v>1335</v>
      </c>
      <c r="AV34" s="849"/>
      <c r="AW34" s="849"/>
      <c r="AX34" s="849"/>
      <c r="AY34" s="849"/>
      <c r="AZ34" s="850" t="s">
        <v>543</v>
      </c>
      <c r="BA34" s="850"/>
      <c r="BB34" s="850"/>
      <c r="BC34" s="850"/>
      <c r="BD34" s="850"/>
      <c r="BE34" s="846" t="s">
        <v>385</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387</v>
      </c>
      <c r="C35" s="774"/>
      <c r="D35" s="774"/>
      <c r="E35" s="774"/>
      <c r="F35" s="774"/>
      <c r="G35" s="774"/>
      <c r="H35" s="774"/>
      <c r="I35" s="774"/>
      <c r="J35" s="774"/>
      <c r="K35" s="774"/>
      <c r="L35" s="774"/>
      <c r="M35" s="774"/>
      <c r="N35" s="774"/>
      <c r="O35" s="774"/>
      <c r="P35" s="775"/>
      <c r="Q35" s="776">
        <v>694</v>
      </c>
      <c r="R35" s="777"/>
      <c r="S35" s="777"/>
      <c r="T35" s="777"/>
      <c r="U35" s="777"/>
      <c r="V35" s="777">
        <v>694</v>
      </c>
      <c r="W35" s="777"/>
      <c r="X35" s="777"/>
      <c r="Y35" s="777"/>
      <c r="Z35" s="777"/>
      <c r="AA35" s="777">
        <v>0</v>
      </c>
      <c r="AB35" s="777"/>
      <c r="AC35" s="777"/>
      <c r="AD35" s="777"/>
      <c r="AE35" s="778"/>
      <c r="AF35" s="779">
        <v>0</v>
      </c>
      <c r="AG35" s="780"/>
      <c r="AH35" s="780"/>
      <c r="AI35" s="780"/>
      <c r="AJ35" s="781"/>
      <c r="AK35" s="848">
        <v>67</v>
      </c>
      <c r="AL35" s="849"/>
      <c r="AM35" s="849"/>
      <c r="AN35" s="849"/>
      <c r="AO35" s="849"/>
      <c r="AP35" s="849">
        <v>811</v>
      </c>
      <c r="AQ35" s="849"/>
      <c r="AR35" s="849"/>
      <c r="AS35" s="849"/>
      <c r="AT35" s="849"/>
      <c r="AU35" s="849">
        <v>66</v>
      </c>
      <c r="AV35" s="849"/>
      <c r="AW35" s="849"/>
      <c r="AX35" s="849"/>
      <c r="AY35" s="849"/>
      <c r="AZ35" s="850" t="s">
        <v>543</v>
      </c>
      <c r="BA35" s="850"/>
      <c r="BB35" s="850"/>
      <c r="BC35" s="850"/>
      <c r="BD35" s="850"/>
      <c r="BE35" s="846" t="s">
        <v>385</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388</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365</v>
      </c>
      <c r="B63" s="808" t="s">
        <v>389</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2381</v>
      </c>
      <c r="AG63" s="860"/>
      <c r="AH63" s="860"/>
      <c r="AI63" s="860"/>
      <c r="AJ63" s="861"/>
      <c r="AK63" s="862"/>
      <c r="AL63" s="857"/>
      <c r="AM63" s="857"/>
      <c r="AN63" s="857"/>
      <c r="AO63" s="857"/>
      <c r="AP63" s="860">
        <f>AP31+AP32+AP33+AP34+AP35</f>
        <v>17286</v>
      </c>
      <c r="AQ63" s="860"/>
      <c r="AR63" s="860"/>
      <c r="AS63" s="860"/>
      <c r="AT63" s="860"/>
      <c r="AU63" s="860">
        <f>AU31+AU33+AU34+AU35</f>
        <v>11017</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391</v>
      </c>
      <c r="B66" s="759"/>
      <c r="C66" s="759"/>
      <c r="D66" s="759"/>
      <c r="E66" s="759"/>
      <c r="F66" s="759"/>
      <c r="G66" s="759"/>
      <c r="H66" s="759"/>
      <c r="I66" s="759"/>
      <c r="J66" s="759"/>
      <c r="K66" s="759"/>
      <c r="L66" s="759"/>
      <c r="M66" s="759"/>
      <c r="N66" s="759"/>
      <c r="O66" s="759"/>
      <c r="P66" s="760"/>
      <c r="Q66" s="735" t="s">
        <v>392</v>
      </c>
      <c r="R66" s="736"/>
      <c r="S66" s="736"/>
      <c r="T66" s="736"/>
      <c r="U66" s="737"/>
      <c r="V66" s="735" t="s">
        <v>393</v>
      </c>
      <c r="W66" s="736"/>
      <c r="X66" s="736"/>
      <c r="Y66" s="736"/>
      <c r="Z66" s="737"/>
      <c r="AA66" s="735" t="s">
        <v>394</v>
      </c>
      <c r="AB66" s="736"/>
      <c r="AC66" s="736"/>
      <c r="AD66" s="736"/>
      <c r="AE66" s="737"/>
      <c r="AF66" s="870" t="s">
        <v>395</v>
      </c>
      <c r="AG66" s="831"/>
      <c r="AH66" s="831"/>
      <c r="AI66" s="831"/>
      <c r="AJ66" s="871"/>
      <c r="AK66" s="735" t="s">
        <v>396</v>
      </c>
      <c r="AL66" s="759"/>
      <c r="AM66" s="759"/>
      <c r="AN66" s="759"/>
      <c r="AO66" s="760"/>
      <c r="AP66" s="735" t="s">
        <v>397</v>
      </c>
      <c r="AQ66" s="736"/>
      <c r="AR66" s="736"/>
      <c r="AS66" s="736"/>
      <c r="AT66" s="737"/>
      <c r="AU66" s="735" t="s">
        <v>398</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545</v>
      </c>
      <c r="C68" s="888"/>
      <c r="D68" s="888"/>
      <c r="E68" s="888"/>
      <c r="F68" s="888"/>
      <c r="G68" s="888"/>
      <c r="H68" s="888"/>
      <c r="I68" s="888"/>
      <c r="J68" s="888"/>
      <c r="K68" s="888"/>
      <c r="L68" s="888"/>
      <c r="M68" s="888"/>
      <c r="N68" s="888"/>
      <c r="O68" s="888"/>
      <c r="P68" s="889"/>
      <c r="Q68" s="890">
        <v>53</v>
      </c>
      <c r="R68" s="884"/>
      <c r="S68" s="884"/>
      <c r="T68" s="884"/>
      <c r="U68" s="884"/>
      <c r="V68" s="884">
        <v>48</v>
      </c>
      <c r="W68" s="884"/>
      <c r="X68" s="884"/>
      <c r="Y68" s="884"/>
      <c r="Z68" s="884"/>
      <c r="AA68" s="884">
        <v>6</v>
      </c>
      <c r="AB68" s="884"/>
      <c r="AC68" s="884"/>
      <c r="AD68" s="884"/>
      <c r="AE68" s="884"/>
      <c r="AF68" s="884">
        <v>6</v>
      </c>
      <c r="AG68" s="884"/>
      <c r="AH68" s="884"/>
      <c r="AI68" s="884"/>
      <c r="AJ68" s="884"/>
      <c r="AK68" s="884">
        <v>24</v>
      </c>
      <c r="AL68" s="884"/>
      <c r="AM68" s="884"/>
      <c r="AN68" s="884"/>
      <c r="AO68" s="884"/>
      <c r="AP68" s="884" t="s">
        <v>565</v>
      </c>
      <c r="AQ68" s="884"/>
      <c r="AR68" s="884"/>
      <c r="AS68" s="884"/>
      <c r="AT68" s="884"/>
      <c r="AU68" s="884" t="s">
        <v>565</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546</v>
      </c>
      <c r="C69" s="892"/>
      <c r="D69" s="892"/>
      <c r="E69" s="892"/>
      <c r="F69" s="892"/>
      <c r="G69" s="892"/>
      <c r="H69" s="892"/>
      <c r="I69" s="892"/>
      <c r="J69" s="892"/>
      <c r="K69" s="892"/>
      <c r="L69" s="892"/>
      <c r="M69" s="892"/>
      <c r="N69" s="892"/>
      <c r="O69" s="892"/>
      <c r="P69" s="893"/>
      <c r="Q69" s="894">
        <v>1919</v>
      </c>
      <c r="R69" s="849"/>
      <c r="S69" s="849"/>
      <c r="T69" s="849"/>
      <c r="U69" s="849"/>
      <c r="V69" s="849">
        <v>1919</v>
      </c>
      <c r="W69" s="849"/>
      <c r="X69" s="849"/>
      <c r="Y69" s="849"/>
      <c r="Z69" s="849"/>
      <c r="AA69" s="849">
        <v>0</v>
      </c>
      <c r="AB69" s="849"/>
      <c r="AC69" s="849"/>
      <c r="AD69" s="849"/>
      <c r="AE69" s="849"/>
      <c r="AF69" s="849">
        <v>0</v>
      </c>
      <c r="AG69" s="849"/>
      <c r="AH69" s="849"/>
      <c r="AI69" s="849"/>
      <c r="AJ69" s="849"/>
      <c r="AK69" s="849" t="s">
        <v>565</v>
      </c>
      <c r="AL69" s="849"/>
      <c r="AM69" s="849"/>
      <c r="AN69" s="849"/>
      <c r="AO69" s="849"/>
      <c r="AP69" s="849" t="s">
        <v>565</v>
      </c>
      <c r="AQ69" s="849"/>
      <c r="AR69" s="849"/>
      <c r="AS69" s="849"/>
      <c r="AT69" s="849"/>
      <c r="AU69" s="849" t="s">
        <v>565</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547</v>
      </c>
      <c r="C70" s="892"/>
      <c r="D70" s="892"/>
      <c r="E70" s="892"/>
      <c r="F70" s="892"/>
      <c r="G70" s="892"/>
      <c r="H70" s="892"/>
      <c r="I70" s="892"/>
      <c r="J70" s="892"/>
      <c r="K70" s="892"/>
      <c r="L70" s="892"/>
      <c r="M70" s="892"/>
      <c r="N70" s="892"/>
      <c r="O70" s="892"/>
      <c r="P70" s="893"/>
      <c r="Q70" s="894">
        <v>1174</v>
      </c>
      <c r="R70" s="849"/>
      <c r="S70" s="849"/>
      <c r="T70" s="849"/>
      <c r="U70" s="849"/>
      <c r="V70" s="849">
        <v>1091</v>
      </c>
      <c r="W70" s="849"/>
      <c r="X70" s="849"/>
      <c r="Y70" s="849"/>
      <c r="Z70" s="849"/>
      <c r="AA70" s="849">
        <v>83</v>
      </c>
      <c r="AB70" s="849"/>
      <c r="AC70" s="849"/>
      <c r="AD70" s="849"/>
      <c r="AE70" s="849"/>
      <c r="AF70" s="849">
        <v>83</v>
      </c>
      <c r="AG70" s="849"/>
      <c r="AH70" s="849"/>
      <c r="AI70" s="849"/>
      <c r="AJ70" s="849"/>
      <c r="AK70" s="849" t="s">
        <v>565</v>
      </c>
      <c r="AL70" s="849"/>
      <c r="AM70" s="849"/>
      <c r="AN70" s="849"/>
      <c r="AO70" s="849"/>
      <c r="AP70" s="849">
        <v>1061</v>
      </c>
      <c r="AQ70" s="849"/>
      <c r="AR70" s="849"/>
      <c r="AS70" s="849"/>
      <c r="AT70" s="849"/>
      <c r="AU70" s="849">
        <v>518</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548</v>
      </c>
      <c r="C71" s="892"/>
      <c r="D71" s="892"/>
      <c r="E71" s="892"/>
      <c r="F71" s="892"/>
      <c r="G71" s="892"/>
      <c r="H71" s="892"/>
      <c r="I71" s="892"/>
      <c r="J71" s="892"/>
      <c r="K71" s="892"/>
      <c r="L71" s="892"/>
      <c r="M71" s="892"/>
      <c r="N71" s="892"/>
      <c r="O71" s="892"/>
      <c r="P71" s="893"/>
      <c r="Q71" s="894">
        <v>20</v>
      </c>
      <c r="R71" s="849"/>
      <c r="S71" s="849"/>
      <c r="T71" s="849"/>
      <c r="U71" s="849"/>
      <c r="V71" s="849">
        <v>12</v>
      </c>
      <c r="W71" s="849"/>
      <c r="X71" s="849"/>
      <c r="Y71" s="849"/>
      <c r="Z71" s="849"/>
      <c r="AA71" s="849">
        <v>8</v>
      </c>
      <c r="AB71" s="849"/>
      <c r="AC71" s="849"/>
      <c r="AD71" s="849"/>
      <c r="AE71" s="849"/>
      <c r="AF71" s="849">
        <v>8</v>
      </c>
      <c r="AG71" s="849"/>
      <c r="AH71" s="849"/>
      <c r="AI71" s="849"/>
      <c r="AJ71" s="849"/>
      <c r="AK71" s="849" t="s">
        <v>565</v>
      </c>
      <c r="AL71" s="849"/>
      <c r="AM71" s="849"/>
      <c r="AN71" s="849"/>
      <c r="AO71" s="849"/>
      <c r="AP71" s="849" t="s">
        <v>565</v>
      </c>
      <c r="AQ71" s="849"/>
      <c r="AR71" s="849"/>
      <c r="AS71" s="849"/>
      <c r="AT71" s="849"/>
      <c r="AU71" s="849" t="s">
        <v>565</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549</v>
      </c>
      <c r="C72" s="892"/>
      <c r="D72" s="892"/>
      <c r="E72" s="892"/>
      <c r="F72" s="892"/>
      <c r="G72" s="892"/>
      <c r="H72" s="892"/>
      <c r="I72" s="892"/>
      <c r="J72" s="892"/>
      <c r="K72" s="892"/>
      <c r="L72" s="892"/>
      <c r="M72" s="892"/>
      <c r="N72" s="892"/>
      <c r="O72" s="892"/>
      <c r="P72" s="893"/>
      <c r="Q72" s="894">
        <v>77</v>
      </c>
      <c r="R72" s="849"/>
      <c r="S72" s="849"/>
      <c r="T72" s="849"/>
      <c r="U72" s="849"/>
      <c r="V72" s="849">
        <v>73</v>
      </c>
      <c r="W72" s="849"/>
      <c r="X72" s="849"/>
      <c r="Y72" s="849"/>
      <c r="Z72" s="849"/>
      <c r="AA72" s="849">
        <v>4</v>
      </c>
      <c r="AB72" s="849"/>
      <c r="AC72" s="849"/>
      <c r="AD72" s="849"/>
      <c r="AE72" s="849"/>
      <c r="AF72" s="849">
        <v>4</v>
      </c>
      <c r="AG72" s="849"/>
      <c r="AH72" s="849"/>
      <c r="AI72" s="849"/>
      <c r="AJ72" s="849"/>
      <c r="AK72" s="849">
        <v>10</v>
      </c>
      <c r="AL72" s="849"/>
      <c r="AM72" s="849"/>
      <c r="AN72" s="849"/>
      <c r="AO72" s="849"/>
      <c r="AP72" s="849">
        <v>0</v>
      </c>
      <c r="AQ72" s="849"/>
      <c r="AR72" s="849"/>
      <c r="AS72" s="849"/>
      <c r="AT72" s="849"/>
      <c r="AU72" s="849">
        <v>0</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550</v>
      </c>
      <c r="C73" s="892"/>
      <c r="D73" s="892"/>
      <c r="E73" s="892"/>
      <c r="F73" s="892"/>
      <c r="G73" s="892"/>
      <c r="H73" s="892"/>
      <c r="I73" s="892"/>
      <c r="J73" s="892"/>
      <c r="K73" s="892"/>
      <c r="L73" s="892"/>
      <c r="M73" s="892"/>
      <c r="N73" s="892"/>
      <c r="O73" s="892"/>
      <c r="P73" s="893"/>
      <c r="Q73" s="894">
        <v>63</v>
      </c>
      <c r="R73" s="849"/>
      <c r="S73" s="849"/>
      <c r="T73" s="849"/>
      <c r="U73" s="849"/>
      <c r="V73" s="849">
        <v>62</v>
      </c>
      <c r="W73" s="849"/>
      <c r="X73" s="849"/>
      <c r="Y73" s="849"/>
      <c r="Z73" s="849"/>
      <c r="AA73" s="849">
        <v>1</v>
      </c>
      <c r="AB73" s="849"/>
      <c r="AC73" s="849"/>
      <c r="AD73" s="849"/>
      <c r="AE73" s="849"/>
      <c r="AF73" s="849">
        <v>1</v>
      </c>
      <c r="AG73" s="849"/>
      <c r="AH73" s="849"/>
      <c r="AI73" s="849"/>
      <c r="AJ73" s="849"/>
      <c r="AK73" s="849">
        <v>1</v>
      </c>
      <c r="AL73" s="849"/>
      <c r="AM73" s="849"/>
      <c r="AN73" s="849"/>
      <c r="AO73" s="849"/>
      <c r="AP73" s="849">
        <v>0</v>
      </c>
      <c r="AQ73" s="849"/>
      <c r="AR73" s="849"/>
      <c r="AS73" s="849"/>
      <c r="AT73" s="849"/>
      <c r="AU73" s="849">
        <v>0</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551</v>
      </c>
      <c r="C74" s="892"/>
      <c r="D74" s="892"/>
      <c r="E74" s="892"/>
      <c r="F74" s="892"/>
      <c r="G74" s="892"/>
      <c r="H74" s="892"/>
      <c r="I74" s="892"/>
      <c r="J74" s="892"/>
      <c r="K74" s="892"/>
      <c r="L74" s="892"/>
      <c r="M74" s="892"/>
      <c r="N74" s="892"/>
      <c r="O74" s="892"/>
      <c r="P74" s="893"/>
      <c r="Q74" s="894">
        <v>263018</v>
      </c>
      <c r="R74" s="849"/>
      <c r="S74" s="849"/>
      <c r="T74" s="849"/>
      <c r="U74" s="849"/>
      <c r="V74" s="849">
        <v>262968</v>
      </c>
      <c r="W74" s="849"/>
      <c r="X74" s="849"/>
      <c r="Y74" s="849"/>
      <c r="Z74" s="849"/>
      <c r="AA74" s="849">
        <v>50</v>
      </c>
      <c r="AB74" s="849"/>
      <c r="AC74" s="849"/>
      <c r="AD74" s="849"/>
      <c r="AE74" s="849"/>
      <c r="AF74" s="849">
        <v>50</v>
      </c>
      <c r="AG74" s="849"/>
      <c r="AH74" s="849"/>
      <c r="AI74" s="849"/>
      <c r="AJ74" s="849"/>
      <c r="AK74" s="849">
        <v>8957</v>
      </c>
      <c r="AL74" s="849"/>
      <c r="AM74" s="849"/>
      <c r="AN74" s="849"/>
      <c r="AO74" s="849"/>
      <c r="AP74" s="849">
        <v>0</v>
      </c>
      <c r="AQ74" s="849"/>
      <c r="AR74" s="849"/>
      <c r="AS74" s="849"/>
      <c r="AT74" s="849"/>
      <c r="AU74" s="849">
        <v>0</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552</v>
      </c>
      <c r="C75" s="892"/>
      <c r="D75" s="892"/>
      <c r="E75" s="892"/>
      <c r="F75" s="892"/>
      <c r="G75" s="892"/>
      <c r="H75" s="892"/>
      <c r="I75" s="892"/>
      <c r="J75" s="892"/>
      <c r="K75" s="892"/>
      <c r="L75" s="892"/>
      <c r="M75" s="892"/>
      <c r="N75" s="892"/>
      <c r="O75" s="892"/>
      <c r="P75" s="893"/>
      <c r="Q75" s="897">
        <v>7977</v>
      </c>
      <c r="R75" s="898"/>
      <c r="S75" s="898"/>
      <c r="T75" s="898"/>
      <c r="U75" s="848"/>
      <c r="V75" s="899">
        <v>7308</v>
      </c>
      <c r="W75" s="898"/>
      <c r="X75" s="898"/>
      <c r="Y75" s="898"/>
      <c r="Z75" s="848"/>
      <c r="AA75" s="899">
        <v>669</v>
      </c>
      <c r="AB75" s="898"/>
      <c r="AC75" s="898"/>
      <c r="AD75" s="898"/>
      <c r="AE75" s="848"/>
      <c r="AF75" s="899">
        <v>669</v>
      </c>
      <c r="AG75" s="898"/>
      <c r="AH75" s="898"/>
      <c r="AI75" s="898"/>
      <c r="AJ75" s="848"/>
      <c r="AK75" s="899">
        <v>274</v>
      </c>
      <c r="AL75" s="898"/>
      <c r="AM75" s="898"/>
      <c r="AN75" s="898"/>
      <c r="AO75" s="848"/>
      <c r="AP75" s="899">
        <v>0</v>
      </c>
      <c r="AQ75" s="898"/>
      <c r="AR75" s="898"/>
      <c r="AS75" s="898"/>
      <c r="AT75" s="848"/>
      <c r="AU75" s="899">
        <v>0</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553</v>
      </c>
      <c r="C76" s="892"/>
      <c r="D76" s="892"/>
      <c r="E76" s="892"/>
      <c r="F76" s="892"/>
      <c r="G76" s="892"/>
      <c r="H76" s="892"/>
      <c r="I76" s="892"/>
      <c r="J76" s="892"/>
      <c r="K76" s="892"/>
      <c r="L76" s="892"/>
      <c r="M76" s="892"/>
      <c r="N76" s="892"/>
      <c r="O76" s="892"/>
      <c r="P76" s="893"/>
      <c r="Q76" s="897">
        <v>939</v>
      </c>
      <c r="R76" s="898"/>
      <c r="S76" s="898"/>
      <c r="T76" s="898"/>
      <c r="U76" s="848"/>
      <c r="V76" s="899">
        <v>601</v>
      </c>
      <c r="W76" s="898"/>
      <c r="X76" s="898"/>
      <c r="Y76" s="898"/>
      <c r="Z76" s="848"/>
      <c r="AA76" s="899">
        <v>338</v>
      </c>
      <c r="AB76" s="898"/>
      <c r="AC76" s="898"/>
      <c r="AD76" s="898"/>
      <c r="AE76" s="848"/>
      <c r="AF76" s="899">
        <v>338</v>
      </c>
      <c r="AG76" s="898"/>
      <c r="AH76" s="898"/>
      <c r="AI76" s="898"/>
      <c r="AJ76" s="848"/>
      <c r="AK76" s="899">
        <v>0</v>
      </c>
      <c r="AL76" s="898"/>
      <c r="AM76" s="898"/>
      <c r="AN76" s="898"/>
      <c r="AO76" s="848"/>
      <c r="AP76" s="899">
        <v>0</v>
      </c>
      <c r="AQ76" s="898"/>
      <c r="AR76" s="898"/>
      <c r="AS76" s="898"/>
      <c r="AT76" s="848"/>
      <c r="AU76" s="899">
        <v>0</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554</v>
      </c>
      <c r="C77" s="892"/>
      <c r="D77" s="892"/>
      <c r="E77" s="892"/>
      <c r="F77" s="892"/>
      <c r="G77" s="892"/>
      <c r="H77" s="892"/>
      <c r="I77" s="892"/>
      <c r="J77" s="892"/>
      <c r="K77" s="892"/>
      <c r="L77" s="892"/>
      <c r="M77" s="892"/>
      <c r="N77" s="892"/>
      <c r="O77" s="892"/>
      <c r="P77" s="893"/>
      <c r="Q77" s="897">
        <v>56</v>
      </c>
      <c r="R77" s="898"/>
      <c r="S77" s="898"/>
      <c r="T77" s="898"/>
      <c r="U77" s="848"/>
      <c r="V77" s="899">
        <v>52</v>
      </c>
      <c r="W77" s="898"/>
      <c r="X77" s="898"/>
      <c r="Y77" s="898"/>
      <c r="Z77" s="848"/>
      <c r="AA77" s="899">
        <v>5</v>
      </c>
      <c r="AB77" s="898"/>
      <c r="AC77" s="898"/>
      <c r="AD77" s="898"/>
      <c r="AE77" s="848"/>
      <c r="AF77" s="899">
        <v>5</v>
      </c>
      <c r="AG77" s="898"/>
      <c r="AH77" s="898"/>
      <c r="AI77" s="898"/>
      <c r="AJ77" s="848"/>
      <c r="AK77" s="899">
        <v>56</v>
      </c>
      <c r="AL77" s="898"/>
      <c r="AM77" s="898"/>
      <c r="AN77" s="898"/>
      <c r="AO77" s="848"/>
      <c r="AP77" s="899">
        <v>0</v>
      </c>
      <c r="AQ77" s="898"/>
      <c r="AR77" s="898"/>
      <c r="AS77" s="898"/>
      <c r="AT77" s="848"/>
      <c r="AU77" s="899">
        <v>0</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555</v>
      </c>
      <c r="C78" s="892"/>
      <c r="D78" s="892"/>
      <c r="E78" s="892"/>
      <c r="F78" s="892"/>
      <c r="G78" s="892"/>
      <c r="H78" s="892"/>
      <c r="I78" s="892"/>
      <c r="J78" s="892"/>
      <c r="K78" s="892"/>
      <c r="L78" s="892"/>
      <c r="M78" s="892"/>
      <c r="N78" s="892"/>
      <c r="O78" s="892"/>
      <c r="P78" s="893"/>
      <c r="Q78" s="894">
        <v>6</v>
      </c>
      <c r="R78" s="849"/>
      <c r="S78" s="849"/>
      <c r="T78" s="849"/>
      <c r="U78" s="849"/>
      <c r="V78" s="849">
        <v>4</v>
      </c>
      <c r="W78" s="849"/>
      <c r="X78" s="849"/>
      <c r="Y78" s="849"/>
      <c r="Z78" s="849"/>
      <c r="AA78" s="849">
        <v>3</v>
      </c>
      <c r="AB78" s="849"/>
      <c r="AC78" s="849"/>
      <c r="AD78" s="849"/>
      <c r="AE78" s="849"/>
      <c r="AF78" s="849">
        <v>3</v>
      </c>
      <c r="AG78" s="849"/>
      <c r="AH78" s="849"/>
      <c r="AI78" s="849"/>
      <c r="AJ78" s="849"/>
      <c r="AK78" s="849">
        <v>0</v>
      </c>
      <c r="AL78" s="849"/>
      <c r="AM78" s="849"/>
      <c r="AN78" s="849"/>
      <c r="AO78" s="849"/>
      <c r="AP78" s="849">
        <v>0</v>
      </c>
      <c r="AQ78" s="849"/>
      <c r="AR78" s="849"/>
      <c r="AS78" s="849"/>
      <c r="AT78" s="849"/>
      <c r="AU78" s="849">
        <v>0</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t="s">
        <v>556</v>
      </c>
      <c r="C79" s="892"/>
      <c r="D79" s="892"/>
      <c r="E79" s="892"/>
      <c r="F79" s="892"/>
      <c r="G79" s="892"/>
      <c r="H79" s="892"/>
      <c r="I79" s="892"/>
      <c r="J79" s="892"/>
      <c r="K79" s="892"/>
      <c r="L79" s="892"/>
      <c r="M79" s="892"/>
      <c r="N79" s="892"/>
      <c r="O79" s="892"/>
      <c r="P79" s="893"/>
      <c r="Q79" s="894">
        <v>6</v>
      </c>
      <c r="R79" s="849"/>
      <c r="S79" s="849"/>
      <c r="T79" s="849"/>
      <c r="U79" s="849"/>
      <c r="V79" s="849">
        <v>4</v>
      </c>
      <c r="W79" s="849"/>
      <c r="X79" s="849"/>
      <c r="Y79" s="849"/>
      <c r="Z79" s="849"/>
      <c r="AA79" s="849">
        <v>3</v>
      </c>
      <c r="AB79" s="849"/>
      <c r="AC79" s="849"/>
      <c r="AD79" s="849"/>
      <c r="AE79" s="849"/>
      <c r="AF79" s="849">
        <v>3</v>
      </c>
      <c r="AG79" s="849"/>
      <c r="AH79" s="849"/>
      <c r="AI79" s="849"/>
      <c r="AJ79" s="849"/>
      <c r="AK79" s="849" t="s">
        <v>565</v>
      </c>
      <c r="AL79" s="849"/>
      <c r="AM79" s="849"/>
      <c r="AN79" s="849"/>
      <c r="AO79" s="849"/>
      <c r="AP79" s="849" t="s">
        <v>565</v>
      </c>
      <c r="AQ79" s="849"/>
      <c r="AR79" s="849"/>
      <c r="AS79" s="849"/>
      <c r="AT79" s="849"/>
      <c r="AU79" s="849" t="s">
        <v>565</v>
      </c>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t="s">
        <v>557</v>
      </c>
      <c r="C80" s="892"/>
      <c r="D80" s="892"/>
      <c r="E80" s="892"/>
      <c r="F80" s="892"/>
      <c r="G80" s="892"/>
      <c r="H80" s="892"/>
      <c r="I80" s="892"/>
      <c r="J80" s="892"/>
      <c r="K80" s="892"/>
      <c r="L80" s="892"/>
      <c r="M80" s="892"/>
      <c r="N80" s="892"/>
      <c r="O80" s="892"/>
      <c r="P80" s="893"/>
      <c r="Q80" s="894">
        <v>6632</v>
      </c>
      <c r="R80" s="849"/>
      <c r="S80" s="849"/>
      <c r="T80" s="849"/>
      <c r="U80" s="849"/>
      <c r="V80" s="849">
        <v>7332</v>
      </c>
      <c r="W80" s="849"/>
      <c r="X80" s="849"/>
      <c r="Y80" s="849"/>
      <c r="Z80" s="849"/>
      <c r="AA80" s="849">
        <v>-700</v>
      </c>
      <c r="AB80" s="849"/>
      <c r="AC80" s="849"/>
      <c r="AD80" s="849"/>
      <c r="AE80" s="849"/>
      <c r="AF80" s="849">
        <v>3250</v>
      </c>
      <c r="AG80" s="849"/>
      <c r="AH80" s="849"/>
      <c r="AI80" s="849"/>
      <c r="AJ80" s="849"/>
      <c r="AK80" s="849">
        <v>0</v>
      </c>
      <c r="AL80" s="849"/>
      <c r="AM80" s="849"/>
      <c r="AN80" s="849"/>
      <c r="AO80" s="849"/>
      <c r="AP80" s="849">
        <v>32783</v>
      </c>
      <c r="AQ80" s="849"/>
      <c r="AR80" s="849"/>
      <c r="AS80" s="849"/>
      <c r="AT80" s="849"/>
      <c r="AU80" s="849">
        <v>23</v>
      </c>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t="s">
        <v>558</v>
      </c>
      <c r="C81" s="892"/>
      <c r="D81" s="892"/>
      <c r="E81" s="892"/>
      <c r="F81" s="892"/>
      <c r="G81" s="892"/>
      <c r="H81" s="892"/>
      <c r="I81" s="892"/>
      <c r="J81" s="892"/>
      <c r="K81" s="892"/>
      <c r="L81" s="892"/>
      <c r="M81" s="892"/>
      <c r="N81" s="892"/>
      <c r="O81" s="892"/>
      <c r="P81" s="893"/>
      <c r="Q81" s="894">
        <v>169</v>
      </c>
      <c r="R81" s="849"/>
      <c r="S81" s="849"/>
      <c r="T81" s="849"/>
      <c r="U81" s="849"/>
      <c r="V81" s="849">
        <v>167</v>
      </c>
      <c r="W81" s="849"/>
      <c r="X81" s="849"/>
      <c r="Y81" s="849"/>
      <c r="Z81" s="849"/>
      <c r="AA81" s="849">
        <v>2</v>
      </c>
      <c r="AB81" s="849"/>
      <c r="AC81" s="849"/>
      <c r="AD81" s="849"/>
      <c r="AE81" s="849"/>
      <c r="AF81" s="849">
        <v>2</v>
      </c>
      <c r="AG81" s="849"/>
      <c r="AH81" s="849"/>
      <c r="AI81" s="849"/>
      <c r="AJ81" s="849"/>
      <c r="AK81" s="849" t="s">
        <v>565</v>
      </c>
      <c r="AL81" s="849"/>
      <c r="AM81" s="849"/>
      <c r="AN81" s="849"/>
      <c r="AO81" s="849"/>
      <c r="AP81" s="849" t="s">
        <v>565</v>
      </c>
      <c r="AQ81" s="849"/>
      <c r="AR81" s="849"/>
      <c r="AS81" s="849"/>
      <c r="AT81" s="849"/>
      <c r="AU81" s="849" t="s">
        <v>565</v>
      </c>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365</v>
      </c>
      <c r="B88" s="808" t="s">
        <v>399</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f>AF68+AF69+AF70+AF71+AF72+AF73+AF74+AF75+AF76+AF77+AF78+AF79+AF80+AF81</f>
        <v>4422</v>
      </c>
      <c r="AG88" s="860"/>
      <c r="AH88" s="860"/>
      <c r="AI88" s="860"/>
      <c r="AJ88" s="860"/>
      <c r="AK88" s="857"/>
      <c r="AL88" s="857"/>
      <c r="AM88" s="857"/>
      <c r="AN88" s="857"/>
      <c r="AO88" s="857"/>
      <c r="AP88" s="860">
        <f>AP70+AP80</f>
        <v>33844</v>
      </c>
      <c r="AQ88" s="860"/>
      <c r="AR88" s="860"/>
      <c r="AS88" s="860"/>
      <c r="AT88" s="860"/>
      <c r="AU88" s="860">
        <f>AU70+AU80</f>
        <v>541</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808" t="s">
        <v>400</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f>CR7+CR8+CR9+CR10+CR11</f>
        <v>498</v>
      </c>
      <c r="CS102" s="868"/>
      <c r="CT102" s="868"/>
      <c r="CU102" s="868"/>
      <c r="CV102" s="911"/>
      <c r="CW102" s="910">
        <f>CW8+CW10+CW11</f>
        <v>25</v>
      </c>
      <c r="CX102" s="868"/>
      <c r="CY102" s="868"/>
      <c r="CZ102" s="868"/>
      <c r="DA102" s="911"/>
      <c r="DB102" s="910">
        <f>DB7</f>
        <v>325</v>
      </c>
      <c r="DC102" s="868"/>
      <c r="DD102" s="868"/>
      <c r="DE102" s="868"/>
      <c r="DF102" s="911"/>
      <c r="DG102" s="910" t="s">
        <v>565</v>
      </c>
      <c r="DH102" s="868"/>
      <c r="DI102" s="868"/>
      <c r="DJ102" s="868"/>
      <c r="DK102" s="911"/>
      <c r="DL102" s="910" t="s">
        <v>565</v>
      </c>
      <c r="DM102" s="868"/>
      <c r="DN102" s="868"/>
      <c r="DO102" s="868"/>
      <c r="DP102" s="911"/>
      <c r="DQ102" s="910" t="s">
        <v>565</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401</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402</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405</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406</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407</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408</v>
      </c>
      <c r="AB109" s="913"/>
      <c r="AC109" s="913"/>
      <c r="AD109" s="913"/>
      <c r="AE109" s="914"/>
      <c r="AF109" s="912" t="s">
        <v>285</v>
      </c>
      <c r="AG109" s="913"/>
      <c r="AH109" s="913"/>
      <c r="AI109" s="913"/>
      <c r="AJ109" s="914"/>
      <c r="AK109" s="912" t="s">
        <v>284</v>
      </c>
      <c r="AL109" s="913"/>
      <c r="AM109" s="913"/>
      <c r="AN109" s="913"/>
      <c r="AO109" s="914"/>
      <c r="AP109" s="912" t="s">
        <v>409</v>
      </c>
      <c r="AQ109" s="913"/>
      <c r="AR109" s="913"/>
      <c r="AS109" s="913"/>
      <c r="AT109" s="915"/>
      <c r="AU109" s="934" t="s">
        <v>407</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408</v>
      </c>
      <c r="BR109" s="913"/>
      <c r="BS109" s="913"/>
      <c r="BT109" s="913"/>
      <c r="BU109" s="914"/>
      <c r="BV109" s="912" t="s">
        <v>285</v>
      </c>
      <c r="BW109" s="913"/>
      <c r="BX109" s="913"/>
      <c r="BY109" s="913"/>
      <c r="BZ109" s="914"/>
      <c r="CA109" s="912" t="s">
        <v>284</v>
      </c>
      <c r="CB109" s="913"/>
      <c r="CC109" s="913"/>
      <c r="CD109" s="913"/>
      <c r="CE109" s="914"/>
      <c r="CF109" s="935" t="s">
        <v>409</v>
      </c>
      <c r="CG109" s="935"/>
      <c r="CH109" s="935"/>
      <c r="CI109" s="935"/>
      <c r="CJ109" s="935"/>
      <c r="CK109" s="912" t="s">
        <v>410</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408</v>
      </c>
      <c r="DH109" s="913"/>
      <c r="DI109" s="913"/>
      <c r="DJ109" s="913"/>
      <c r="DK109" s="914"/>
      <c r="DL109" s="912" t="s">
        <v>285</v>
      </c>
      <c r="DM109" s="913"/>
      <c r="DN109" s="913"/>
      <c r="DO109" s="913"/>
      <c r="DP109" s="914"/>
      <c r="DQ109" s="912" t="s">
        <v>284</v>
      </c>
      <c r="DR109" s="913"/>
      <c r="DS109" s="913"/>
      <c r="DT109" s="913"/>
      <c r="DU109" s="914"/>
      <c r="DV109" s="912" t="s">
        <v>409</v>
      </c>
      <c r="DW109" s="913"/>
      <c r="DX109" s="913"/>
      <c r="DY109" s="913"/>
      <c r="DZ109" s="915"/>
    </row>
    <row r="110" spans="1:131" s="197" customFormat="1" ht="26.25" customHeight="1">
      <c r="A110" s="916" t="s">
        <v>411</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3282948</v>
      </c>
      <c r="AB110" s="920"/>
      <c r="AC110" s="920"/>
      <c r="AD110" s="920"/>
      <c r="AE110" s="921"/>
      <c r="AF110" s="922">
        <v>3150432</v>
      </c>
      <c r="AG110" s="920"/>
      <c r="AH110" s="920"/>
      <c r="AI110" s="920"/>
      <c r="AJ110" s="921"/>
      <c r="AK110" s="922">
        <v>3057931</v>
      </c>
      <c r="AL110" s="920"/>
      <c r="AM110" s="920"/>
      <c r="AN110" s="920"/>
      <c r="AO110" s="921"/>
      <c r="AP110" s="923">
        <v>22.6</v>
      </c>
      <c r="AQ110" s="924"/>
      <c r="AR110" s="924"/>
      <c r="AS110" s="924"/>
      <c r="AT110" s="925"/>
      <c r="AU110" s="926" t="s">
        <v>61</v>
      </c>
      <c r="AV110" s="927"/>
      <c r="AW110" s="927"/>
      <c r="AX110" s="927"/>
      <c r="AY110" s="928"/>
      <c r="AZ110" s="970" t="s">
        <v>412</v>
      </c>
      <c r="BA110" s="917"/>
      <c r="BB110" s="917"/>
      <c r="BC110" s="917"/>
      <c r="BD110" s="917"/>
      <c r="BE110" s="917"/>
      <c r="BF110" s="917"/>
      <c r="BG110" s="917"/>
      <c r="BH110" s="917"/>
      <c r="BI110" s="917"/>
      <c r="BJ110" s="917"/>
      <c r="BK110" s="917"/>
      <c r="BL110" s="917"/>
      <c r="BM110" s="917"/>
      <c r="BN110" s="917"/>
      <c r="BO110" s="917"/>
      <c r="BP110" s="918"/>
      <c r="BQ110" s="956">
        <v>29923478</v>
      </c>
      <c r="BR110" s="957"/>
      <c r="BS110" s="957"/>
      <c r="BT110" s="957"/>
      <c r="BU110" s="957"/>
      <c r="BV110" s="957">
        <v>30222553</v>
      </c>
      <c r="BW110" s="957"/>
      <c r="BX110" s="957"/>
      <c r="BY110" s="957"/>
      <c r="BZ110" s="957"/>
      <c r="CA110" s="957">
        <v>30016142</v>
      </c>
      <c r="CB110" s="957"/>
      <c r="CC110" s="957"/>
      <c r="CD110" s="957"/>
      <c r="CE110" s="957"/>
      <c r="CF110" s="971">
        <v>222</v>
      </c>
      <c r="CG110" s="972"/>
      <c r="CH110" s="972"/>
      <c r="CI110" s="972"/>
      <c r="CJ110" s="972"/>
      <c r="CK110" s="973" t="s">
        <v>413</v>
      </c>
      <c r="CL110" s="974"/>
      <c r="CM110" s="953" t="s">
        <v>414</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415</v>
      </c>
      <c r="DH110" s="957"/>
      <c r="DI110" s="957"/>
      <c r="DJ110" s="957"/>
      <c r="DK110" s="957"/>
      <c r="DL110" s="957" t="s">
        <v>415</v>
      </c>
      <c r="DM110" s="957"/>
      <c r="DN110" s="957"/>
      <c r="DO110" s="957"/>
      <c r="DP110" s="957"/>
      <c r="DQ110" s="957" t="s">
        <v>415</v>
      </c>
      <c r="DR110" s="957"/>
      <c r="DS110" s="957"/>
      <c r="DT110" s="957"/>
      <c r="DU110" s="957"/>
      <c r="DV110" s="958" t="s">
        <v>415</v>
      </c>
      <c r="DW110" s="958"/>
      <c r="DX110" s="958"/>
      <c r="DY110" s="958"/>
      <c r="DZ110" s="959"/>
    </row>
    <row r="111" spans="1:131" s="197" customFormat="1" ht="26.25" customHeight="1">
      <c r="A111" s="960" t="s">
        <v>416</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109</v>
      </c>
      <c r="AB111" s="964"/>
      <c r="AC111" s="964"/>
      <c r="AD111" s="964"/>
      <c r="AE111" s="965"/>
      <c r="AF111" s="966" t="s">
        <v>109</v>
      </c>
      <c r="AG111" s="964"/>
      <c r="AH111" s="964"/>
      <c r="AI111" s="964"/>
      <c r="AJ111" s="965"/>
      <c r="AK111" s="966" t="s">
        <v>109</v>
      </c>
      <c r="AL111" s="964"/>
      <c r="AM111" s="964"/>
      <c r="AN111" s="964"/>
      <c r="AO111" s="965"/>
      <c r="AP111" s="967" t="s">
        <v>109</v>
      </c>
      <c r="AQ111" s="968"/>
      <c r="AR111" s="968"/>
      <c r="AS111" s="968"/>
      <c r="AT111" s="969"/>
      <c r="AU111" s="929"/>
      <c r="AV111" s="930"/>
      <c r="AW111" s="930"/>
      <c r="AX111" s="930"/>
      <c r="AY111" s="931"/>
      <c r="AZ111" s="979" t="s">
        <v>417</v>
      </c>
      <c r="BA111" s="980"/>
      <c r="BB111" s="980"/>
      <c r="BC111" s="980"/>
      <c r="BD111" s="980"/>
      <c r="BE111" s="980"/>
      <c r="BF111" s="980"/>
      <c r="BG111" s="980"/>
      <c r="BH111" s="980"/>
      <c r="BI111" s="980"/>
      <c r="BJ111" s="980"/>
      <c r="BK111" s="980"/>
      <c r="BL111" s="980"/>
      <c r="BM111" s="980"/>
      <c r="BN111" s="980"/>
      <c r="BO111" s="980"/>
      <c r="BP111" s="981"/>
      <c r="BQ111" s="949">
        <v>929567</v>
      </c>
      <c r="BR111" s="950"/>
      <c r="BS111" s="950"/>
      <c r="BT111" s="950"/>
      <c r="BU111" s="950"/>
      <c r="BV111" s="950">
        <v>846260</v>
      </c>
      <c r="BW111" s="950"/>
      <c r="BX111" s="950"/>
      <c r="BY111" s="950"/>
      <c r="BZ111" s="950"/>
      <c r="CA111" s="950">
        <v>785726</v>
      </c>
      <c r="CB111" s="950"/>
      <c r="CC111" s="950"/>
      <c r="CD111" s="950"/>
      <c r="CE111" s="950"/>
      <c r="CF111" s="944">
        <v>5.8</v>
      </c>
      <c r="CG111" s="945"/>
      <c r="CH111" s="945"/>
      <c r="CI111" s="945"/>
      <c r="CJ111" s="945"/>
      <c r="CK111" s="975"/>
      <c r="CL111" s="976"/>
      <c r="CM111" s="946" t="s">
        <v>418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109</v>
      </c>
      <c r="DH111" s="950"/>
      <c r="DI111" s="950"/>
      <c r="DJ111" s="950"/>
      <c r="DK111" s="950"/>
      <c r="DL111" s="950" t="s">
        <v>109</v>
      </c>
      <c r="DM111" s="950"/>
      <c r="DN111" s="950"/>
      <c r="DO111" s="950"/>
      <c r="DP111" s="950"/>
      <c r="DQ111" s="950" t="s">
        <v>109</v>
      </c>
      <c r="DR111" s="950"/>
      <c r="DS111" s="950"/>
      <c r="DT111" s="950"/>
      <c r="DU111" s="950"/>
      <c r="DV111" s="951" t="s">
        <v>109</v>
      </c>
      <c r="DW111" s="951"/>
      <c r="DX111" s="951"/>
      <c r="DY111" s="951"/>
      <c r="DZ111" s="952"/>
    </row>
    <row r="112" spans="1:131" s="197" customFormat="1" ht="26.25" customHeight="1">
      <c r="A112" s="982" t="s">
        <v>419</v>
      </c>
      <c r="B112" s="983"/>
      <c r="C112" s="980" t="s">
        <v>420</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109</v>
      </c>
      <c r="AB112" s="989"/>
      <c r="AC112" s="989"/>
      <c r="AD112" s="989"/>
      <c r="AE112" s="990"/>
      <c r="AF112" s="991" t="s">
        <v>109</v>
      </c>
      <c r="AG112" s="989"/>
      <c r="AH112" s="989"/>
      <c r="AI112" s="989"/>
      <c r="AJ112" s="990"/>
      <c r="AK112" s="991" t="s">
        <v>109</v>
      </c>
      <c r="AL112" s="989"/>
      <c r="AM112" s="989"/>
      <c r="AN112" s="989"/>
      <c r="AO112" s="990"/>
      <c r="AP112" s="992" t="s">
        <v>109</v>
      </c>
      <c r="AQ112" s="993"/>
      <c r="AR112" s="993"/>
      <c r="AS112" s="993"/>
      <c r="AT112" s="994"/>
      <c r="AU112" s="929"/>
      <c r="AV112" s="930"/>
      <c r="AW112" s="930"/>
      <c r="AX112" s="930"/>
      <c r="AY112" s="931"/>
      <c r="AZ112" s="979" t="s">
        <v>421</v>
      </c>
      <c r="BA112" s="980"/>
      <c r="BB112" s="980"/>
      <c r="BC112" s="980"/>
      <c r="BD112" s="980"/>
      <c r="BE112" s="980"/>
      <c r="BF112" s="980"/>
      <c r="BG112" s="980"/>
      <c r="BH112" s="980"/>
      <c r="BI112" s="980"/>
      <c r="BJ112" s="980"/>
      <c r="BK112" s="980"/>
      <c r="BL112" s="980"/>
      <c r="BM112" s="980"/>
      <c r="BN112" s="980"/>
      <c r="BO112" s="980"/>
      <c r="BP112" s="981"/>
      <c r="BQ112" s="949">
        <v>11872850</v>
      </c>
      <c r="BR112" s="950"/>
      <c r="BS112" s="950"/>
      <c r="BT112" s="950"/>
      <c r="BU112" s="950"/>
      <c r="BV112" s="950">
        <v>11618696</v>
      </c>
      <c r="BW112" s="950"/>
      <c r="BX112" s="950"/>
      <c r="BY112" s="950"/>
      <c r="BZ112" s="950"/>
      <c r="CA112" s="950">
        <v>11016770</v>
      </c>
      <c r="CB112" s="950"/>
      <c r="CC112" s="950"/>
      <c r="CD112" s="950"/>
      <c r="CE112" s="950"/>
      <c r="CF112" s="944">
        <v>81.5</v>
      </c>
      <c r="CG112" s="945"/>
      <c r="CH112" s="945"/>
      <c r="CI112" s="945"/>
      <c r="CJ112" s="945"/>
      <c r="CK112" s="975"/>
      <c r="CL112" s="976"/>
      <c r="CM112" s="946" t="s">
        <v>422</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109</v>
      </c>
      <c r="DH112" s="950"/>
      <c r="DI112" s="950"/>
      <c r="DJ112" s="950"/>
      <c r="DK112" s="950"/>
      <c r="DL112" s="950" t="s">
        <v>109</v>
      </c>
      <c r="DM112" s="950"/>
      <c r="DN112" s="950"/>
      <c r="DO112" s="950"/>
      <c r="DP112" s="950"/>
      <c r="DQ112" s="950" t="s">
        <v>109</v>
      </c>
      <c r="DR112" s="950"/>
      <c r="DS112" s="950"/>
      <c r="DT112" s="950"/>
      <c r="DU112" s="950"/>
      <c r="DV112" s="951" t="s">
        <v>109</v>
      </c>
      <c r="DW112" s="951"/>
      <c r="DX112" s="951"/>
      <c r="DY112" s="951"/>
      <c r="DZ112" s="952"/>
    </row>
    <row r="113" spans="1:130" s="197" customFormat="1" ht="26.25" customHeight="1">
      <c r="A113" s="984"/>
      <c r="B113" s="985"/>
      <c r="C113" s="980" t="s">
        <v>423</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928314</v>
      </c>
      <c r="AB113" s="964"/>
      <c r="AC113" s="964"/>
      <c r="AD113" s="964"/>
      <c r="AE113" s="965"/>
      <c r="AF113" s="966">
        <v>907122</v>
      </c>
      <c r="AG113" s="964"/>
      <c r="AH113" s="964"/>
      <c r="AI113" s="964"/>
      <c r="AJ113" s="965"/>
      <c r="AK113" s="966">
        <v>891965</v>
      </c>
      <c r="AL113" s="964"/>
      <c r="AM113" s="964"/>
      <c r="AN113" s="964"/>
      <c r="AO113" s="965"/>
      <c r="AP113" s="967">
        <v>6.6</v>
      </c>
      <c r="AQ113" s="968"/>
      <c r="AR113" s="968"/>
      <c r="AS113" s="968"/>
      <c r="AT113" s="969"/>
      <c r="AU113" s="929"/>
      <c r="AV113" s="930"/>
      <c r="AW113" s="930"/>
      <c r="AX113" s="930"/>
      <c r="AY113" s="931"/>
      <c r="AZ113" s="979" t="s">
        <v>424</v>
      </c>
      <c r="BA113" s="980"/>
      <c r="BB113" s="980"/>
      <c r="BC113" s="980"/>
      <c r="BD113" s="980"/>
      <c r="BE113" s="980"/>
      <c r="BF113" s="980"/>
      <c r="BG113" s="980"/>
      <c r="BH113" s="980"/>
      <c r="BI113" s="980"/>
      <c r="BJ113" s="980"/>
      <c r="BK113" s="980"/>
      <c r="BL113" s="980"/>
      <c r="BM113" s="980"/>
      <c r="BN113" s="980"/>
      <c r="BO113" s="980"/>
      <c r="BP113" s="981"/>
      <c r="BQ113" s="949">
        <v>624335</v>
      </c>
      <c r="BR113" s="950"/>
      <c r="BS113" s="950"/>
      <c r="BT113" s="950"/>
      <c r="BU113" s="950"/>
      <c r="BV113" s="950">
        <v>585482</v>
      </c>
      <c r="BW113" s="950"/>
      <c r="BX113" s="950"/>
      <c r="BY113" s="950"/>
      <c r="BZ113" s="950"/>
      <c r="CA113" s="950">
        <v>540342</v>
      </c>
      <c r="CB113" s="950"/>
      <c r="CC113" s="950"/>
      <c r="CD113" s="950"/>
      <c r="CE113" s="950"/>
      <c r="CF113" s="944">
        <v>4</v>
      </c>
      <c r="CG113" s="945"/>
      <c r="CH113" s="945"/>
      <c r="CI113" s="945"/>
      <c r="CJ113" s="945"/>
      <c r="CK113" s="975"/>
      <c r="CL113" s="976"/>
      <c r="CM113" s="946" t="s">
        <v>425</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109</v>
      </c>
      <c r="DH113" s="989"/>
      <c r="DI113" s="989"/>
      <c r="DJ113" s="989"/>
      <c r="DK113" s="990"/>
      <c r="DL113" s="991" t="s">
        <v>109</v>
      </c>
      <c r="DM113" s="989"/>
      <c r="DN113" s="989"/>
      <c r="DO113" s="989"/>
      <c r="DP113" s="990"/>
      <c r="DQ113" s="991" t="s">
        <v>109</v>
      </c>
      <c r="DR113" s="989"/>
      <c r="DS113" s="989"/>
      <c r="DT113" s="989"/>
      <c r="DU113" s="990"/>
      <c r="DV113" s="992" t="s">
        <v>109</v>
      </c>
      <c r="DW113" s="993"/>
      <c r="DX113" s="993"/>
      <c r="DY113" s="993"/>
      <c r="DZ113" s="994"/>
    </row>
    <row r="114" spans="1:130" s="197" customFormat="1" ht="26.25" customHeight="1">
      <c r="A114" s="984"/>
      <c r="B114" s="985"/>
      <c r="C114" s="980" t="s">
        <v>426</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141850</v>
      </c>
      <c r="AB114" s="989"/>
      <c r="AC114" s="989"/>
      <c r="AD114" s="989"/>
      <c r="AE114" s="990"/>
      <c r="AF114" s="991">
        <v>141650</v>
      </c>
      <c r="AG114" s="989"/>
      <c r="AH114" s="989"/>
      <c r="AI114" s="989"/>
      <c r="AJ114" s="990"/>
      <c r="AK114" s="991">
        <v>142042</v>
      </c>
      <c r="AL114" s="989"/>
      <c r="AM114" s="989"/>
      <c r="AN114" s="989"/>
      <c r="AO114" s="990"/>
      <c r="AP114" s="992">
        <v>1.1000000000000001</v>
      </c>
      <c r="AQ114" s="993"/>
      <c r="AR114" s="993"/>
      <c r="AS114" s="993"/>
      <c r="AT114" s="994"/>
      <c r="AU114" s="929"/>
      <c r="AV114" s="930"/>
      <c r="AW114" s="930"/>
      <c r="AX114" s="930"/>
      <c r="AY114" s="931"/>
      <c r="AZ114" s="979" t="s">
        <v>427</v>
      </c>
      <c r="BA114" s="980"/>
      <c r="BB114" s="980"/>
      <c r="BC114" s="980"/>
      <c r="BD114" s="980"/>
      <c r="BE114" s="980"/>
      <c r="BF114" s="980"/>
      <c r="BG114" s="980"/>
      <c r="BH114" s="980"/>
      <c r="BI114" s="980"/>
      <c r="BJ114" s="980"/>
      <c r="BK114" s="980"/>
      <c r="BL114" s="980"/>
      <c r="BM114" s="980"/>
      <c r="BN114" s="980"/>
      <c r="BO114" s="980"/>
      <c r="BP114" s="981"/>
      <c r="BQ114" s="949">
        <v>4660524</v>
      </c>
      <c r="BR114" s="950"/>
      <c r="BS114" s="950"/>
      <c r="BT114" s="950"/>
      <c r="BU114" s="950"/>
      <c r="BV114" s="950">
        <v>4505089</v>
      </c>
      <c r="BW114" s="950"/>
      <c r="BX114" s="950"/>
      <c r="BY114" s="950"/>
      <c r="BZ114" s="950"/>
      <c r="CA114" s="950">
        <v>4197368</v>
      </c>
      <c r="CB114" s="950"/>
      <c r="CC114" s="950"/>
      <c r="CD114" s="950"/>
      <c r="CE114" s="950"/>
      <c r="CF114" s="944">
        <v>31.1</v>
      </c>
      <c r="CG114" s="945"/>
      <c r="CH114" s="945"/>
      <c r="CI114" s="945"/>
      <c r="CJ114" s="945"/>
      <c r="CK114" s="975"/>
      <c r="CL114" s="976"/>
      <c r="CM114" s="946" t="s">
        <v>428</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109</v>
      </c>
      <c r="DH114" s="989"/>
      <c r="DI114" s="989"/>
      <c r="DJ114" s="989"/>
      <c r="DK114" s="990"/>
      <c r="DL114" s="991" t="s">
        <v>109</v>
      </c>
      <c r="DM114" s="989"/>
      <c r="DN114" s="989"/>
      <c r="DO114" s="989"/>
      <c r="DP114" s="990"/>
      <c r="DQ114" s="991" t="s">
        <v>109</v>
      </c>
      <c r="DR114" s="989"/>
      <c r="DS114" s="989"/>
      <c r="DT114" s="989"/>
      <c r="DU114" s="990"/>
      <c r="DV114" s="992" t="s">
        <v>109</v>
      </c>
      <c r="DW114" s="993"/>
      <c r="DX114" s="993"/>
      <c r="DY114" s="993"/>
      <c r="DZ114" s="994"/>
    </row>
    <row r="115" spans="1:130" s="197" customFormat="1" ht="26.25" customHeight="1">
      <c r="A115" s="984"/>
      <c r="B115" s="985"/>
      <c r="C115" s="980" t="s">
        <v>429</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163794</v>
      </c>
      <c r="AB115" s="964"/>
      <c r="AC115" s="964"/>
      <c r="AD115" s="964"/>
      <c r="AE115" s="965"/>
      <c r="AF115" s="966">
        <v>136318</v>
      </c>
      <c r="AG115" s="964"/>
      <c r="AH115" s="964"/>
      <c r="AI115" s="964"/>
      <c r="AJ115" s="965"/>
      <c r="AK115" s="966">
        <v>118521</v>
      </c>
      <c r="AL115" s="964"/>
      <c r="AM115" s="964"/>
      <c r="AN115" s="964"/>
      <c r="AO115" s="965"/>
      <c r="AP115" s="967">
        <v>0.9</v>
      </c>
      <c r="AQ115" s="968"/>
      <c r="AR115" s="968"/>
      <c r="AS115" s="968"/>
      <c r="AT115" s="969"/>
      <c r="AU115" s="929"/>
      <c r="AV115" s="930"/>
      <c r="AW115" s="930"/>
      <c r="AX115" s="930"/>
      <c r="AY115" s="931"/>
      <c r="AZ115" s="979" t="s">
        <v>430</v>
      </c>
      <c r="BA115" s="980"/>
      <c r="BB115" s="980"/>
      <c r="BC115" s="980"/>
      <c r="BD115" s="980"/>
      <c r="BE115" s="980"/>
      <c r="BF115" s="980"/>
      <c r="BG115" s="980"/>
      <c r="BH115" s="980"/>
      <c r="BI115" s="980"/>
      <c r="BJ115" s="980"/>
      <c r="BK115" s="980"/>
      <c r="BL115" s="980"/>
      <c r="BM115" s="980"/>
      <c r="BN115" s="980"/>
      <c r="BO115" s="980"/>
      <c r="BP115" s="981"/>
      <c r="BQ115" s="949">
        <v>33</v>
      </c>
      <c r="BR115" s="950"/>
      <c r="BS115" s="950"/>
      <c r="BT115" s="950"/>
      <c r="BU115" s="950"/>
      <c r="BV115" s="950">
        <v>4</v>
      </c>
      <c r="BW115" s="950"/>
      <c r="BX115" s="950"/>
      <c r="BY115" s="950"/>
      <c r="BZ115" s="950"/>
      <c r="CA115" s="950">
        <v>10</v>
      </c>
      <c r="CB115" s="950"/>
      <c r="CC115" s="950"/>
      <c r="CD115" s="950"/>
      <c r="CE115" s="950"/>
      <c r="CF115" s="944">
        <v>0</v>
      </c>
      <c r="CG115" s="945"/>
      <c r="CH115" s="945"/>
      <c r="CI115" s="945"/>
      <c r="CJ115" s="945"/>
      <c r="CK115" s="975"/>
      <c r="CL115" s="976"/>
      <c r="CM115" s="979" t="s">
        <v>431</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109</v>
      </c>
      <c r="DH115" s="989"/>
      <c r="DI115" s="989"/>
      <c r="DJ115" s="989"/>
      <c r="DK115" s="990"/>
      <c r="DL115" s="991" t="s">
        <v>109</v>
      </c>
      <c r="DM115" s="989"/>
      <c r="DN115" s="989"/>
      <c r="DO115" s="989"/>
      <c r="DP115" s="990"/>
      <c r="DQ115" s="991" t="s">
        <v>109</v>
      </c>
      <c r="DR115" s="989"/>
      <c r="DS115" s="989"/>
      <c r="DT115" s="989"/>
      <c r="DU115" s="990"/>
      <c r="DV115" s="992" t="s">
        <v>109</v>
      </c>
      <c r="DW115" s="993"/>
      <c r="DX115" s="993"/>
      <c r="DY115" s="993"/>
      <c r="DZ115" s="994"/>
    </row>
    <row r="116" spans="1:130" s="197" customFormat="1" ht="26.25" customHeight="1">
      <c r="A116" s="986"/>
      <c r="B116" s="987"/>
      <c r="C116" s="1001" t="s">
        <v>432</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109</v>
      </c>
      <c r="AB116" s="989"/>
      <c r="AC116" s="989"/>
      <c r="AD116" s="989"/>
      <c r="AE116" s="990"/>
      <c r="AF116" s="991">
        <v>27</v>
      </c>
      <c r="AG116" s="989"/>
      <c r="AH116" s="989"/>
      <c r="AI116" s="989"/>
      <c r="AJ116" s="990"/>
      <c r="AK116" s="991" t="s">
        <v>109</v>
      </c>
      <c r="AL116" s="989"/>
      <c r="AM116" s="989"/>
      <c r="AN116" s="989"/>
      <c r="AO116" s="990"/>
      <c r="AP116" s="992" t="s">
        <v>109</v>
      </c>
      <c r="AQ116" s="993"/>
      <c r="AR116" s="993"/>
      <c r="AS116" s="993"/>
      <c r="AT116" s="994"/>
      <c r="AU116" s="929"/>
      <c r="AV116" s="930"/>
      <c r="AW116" s="930"/>
      <c r="AX116" s="930"/>
      <c r="AY116" s="931"/>
      <c r="AZ116" s="979" t="s">
        <v>433</v>
      </c>
      <c r="BA116" s="980"/>
      <c r="BB116" s="980"/>
      <c r="BC116" s="980"/>
      <c r="BD116" s="980"/>
      <c r="BE116" s="980"/>
      <c r="BF116" s="980"/>
      <c r="BG116" s="980"/>
      <c r="BH116" s="980"/>
      <c r="BI116" s="980"/>
      <c r="BJ116" s="980"/>
      <c r="BK116" s="980"/>
      <c r="BL116" s="980"/>
      <c r="BM116" s="980"/>
      <c r="BN116" s="980"/>
      <c r="BO116" s="980"/>
      <c r="BP116" s="981"/>
      <c r="BQ116" s="949" t="s">
        <v>109</v>
      </c>
      <c r="BR116" s="950"/>
      <c r="BS116" s="950"/>
      <c r="BT116" s="950"/>
      <c r="BU116" s="950"/>
      <c r="BV116" s="950" t="s">
        <v>109</v>
      </c>
      <c r="BW116" s="950"/>
      <c r="BX116" s="950"/>
      <c r="BY116" s="950"/>
      <c r="BZ116" s="950"/>
      <c r="CA116" s="950" t="s">
        <v>109</v>
      </c>
      <c r="CB116" s="950"/>
      <c r="CC116" s="950"/>
      <c r="CD116" s="950"/>
      <c r="CE116" s="950"/>
      <c r="CF116" s="944" t="s">
        <v>109</v>
      </c>
      <c r="CG116" s="945"/>
      <c r="CH116" s="945"/>
      <c r="CI116" s="945"/>
      <c r="CJ116" s="945"/>
      <c r="CK116" s="975"/>
      <c r="CL116" s="976"/>
      <c r="CM116" s="946" t="s">
        <v>434</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109</v>
      </c>
      <c r="DH116" s="989"/>
      <c r="DI116" s="989"/>
      <c r="DJ116" s="989"/>
      <c r="DK116" s="990"/>
      <c r="DL116" s="991" t="s">
        <v>109</v>
      </c>
      <c r="DM116" s="989"/>
      <c r="DN116" s="989"/>
      <c r="DO116" s="989"/>
      <c r="DP116" s="990"/>
      <c r="DQ116" s="991" t="s">
        <v>109</v>
      </c>
      <c r="DR116" s="989"/>
      <c r="DS116" s="989"/>
      <c r="DT116" s="989"/>
      <c r="DU116" s="990"/>
      <c r="DV116" s="992" t="s">
        <v>109</v>
      </c>
      <c r="DW116" s="993"/>
      <c r="DX116" s="993"/>
      <c r="DY116" s="993"/>
      <c r="DZ116" s="994"/>
    </row>
    <row r="117" spans="1:130" s="197" customFormat="1" ht="26.25" customHeight="1">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435</v>
      </c>
      <c r="Z117" s="914"/>
      <c r="AA117" s="1026">
        <v>4516906</v>
      </c>
      <c r="AB117" s="996"/>
      <c r="AC117" s="996"/>
      <c r="AD117" s="996"/>
      <c r="AE117" s="997"/>
      <c r="AF117" s="995">
        <v>4335549</v>
      </c>
      <c r="AG117" s="996"/>
      <c r="AH117" s="996"/>
      <c r="AI117" s="996"/>
      <c r="AJ117" s="997"/>
      <c r="AK117" s="995">
        <v>4210459</v>
      </c>
      <c r="AL117" s="996"/>
      <c r="AM117" s="996"/>
      <c r="AN117" s="996"/>
      <c r="AO117" s="997"/>
      <c r="AP117" s="998"/>
      <c r="AQ117" s="999"/>
      <c r="AR117" s="999"/>
      <c r="AS117" s="999"/>
      <c r="AT117" s="1000"/>
      <c r="AU117" s="929"/>
      <c r="AV117" s="930"/>
      <c r="AW117" s="930"/>
      <c r="AX117" s="930"/>
      <c r="AY117" s="931"/>
      <c r="AZ117" s="1025" t="s">
        <v>436</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437</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410</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408</v>
      </c>
      <c r="AB118" s="913"/>
      <c r="AC118" s="913"/>
      <c r="AD118" s="913"/>
      <c r="AE118" s="914"/>
      <c r="AF118" s="912" t="s">
        <v>285</v>
      </c>
      <c r="AG118" s="913"/>
      <c r="AH118" s="913"/>
      <c r="AI118" s="913"/>
      <c r="AJ118" s="914"/>
      <c r="AK118" s="912" t="s">
        <v>284</v>
      </c>
      <c r="AL118" s="913"/>
      <c r="AM118" s="913"/>
      <c r="AN118" s="913"/>
      <c r="AO118" s="914"/>
      <c r="AP118" s="1020" t="s">
        <v>409</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438</v>
      </c>
      <c r="BP118" s="1024"/>
      <c r="BQ118" s="1015">
        <v>48010787</v>
      </c>
      <c r="BR118" s="1016"/>
      <c r="BS118" s="1016"/>
      <c r="BT118" s="1016"/>
      <c r="BU118" s="1016"/>
      <c r="BV118" s="1016">
        <v>47778084</v>
      </c>
      <c r="BW118" s="1016"/>
      <c r="BX118" s="1016"/>
      <c r="BY118" s="1016"/>
      <c r="BZ118" s="1016"/>
      <c r="CA118" s="1016">
        <v>46556358</v>
      </c>
      <c r="CB118" s="1016"/>
      <c r="CC118" s="1016"/>
      <c r="CD118" s="1016"/>
      <c r="CE118" s="1016"/>
      <c r="CF118" s="1017"/>
      <c r="CG118" s="1018"/>
      <c r="CH118" s="1018"/>
      <c r="CI118" s="1018"/>
      <c r="CJ118" s="1019"/>
      <c r="CK118" s="975"/>
      <c r="CL118" s="976"/>
      <c r="CM118" s="946" t="s">
        <v>439</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413</v>
      </c>
      <c r="B119" s="974"/>
      <c r="C119" s="953" t="s">
        <v>414</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440</v>
      </c>
      <c r="AV119" s="1008"/>
      <c r="AW119" s="1008"/>
      <c r="AX119" s="1008"/>
      <c r="AY119" s="1009"/>
      <c r="AZ119" s="970" t="s">
        <v>441</v>
      </c>
      <c r="BA119" s="917"/>
      <c r="BB119" s="917"/>
      <c r="BC119" s="917"/>
      <c r="BD119" s="917"/>
      <c r="BE119" s="917"/>
      <c r="BF119" s="917"/>
      <c r="BG119" s="917"/>
      <c r="BH119" s="917"/>
      <c r="BI119" s="917"/>
      <c r="BJ119" s="917"/>
      <c r="BK119" s="917"/>
      <c r="BL119" s="917"/>
      <c r="BM119" s="917"/>
      <c r="BN119" s="917"/>
      <c r="BO119" s="917"/>
      <c r="BP119" s="918"/>
      <c r="BQ119" s="956">
        <v>7813630</v>
      </c>
      <c r="BR119" s="957"/>
      <c r="BS119" s="957"/>
      <c r="BT119" s="957"/>
      <c r="BU119" s="957"/>
      <c r="BV119" s="957">
        <v>8274810</v>
      </c>
      <c r="BW119" s="957"/>
      <c r="BX119" s="957"/>
      <c r="BY119" s="957"/>
      <c r="BZ119" s="957"/>
      <c r="CA119" s="957">
        <v>9043338</v>
      </c>
      <c r="CB119" s="957"/>
      <c r="CC119" s="957"/>
      <c r="CD119" s="957"/>
      <c r="CE119" s="957"/>
      <c r="CF119" s="971">
        <v>66.900000000000006</v>
      </c>
      <c r="CG119" s="972"/>
      <c r="CH119" s="972"/>
      <c r="CI119" s="972"/>
      <c r="CJ119" s="972"/>
      <c r="CK119" s="977"/>
      <c r="CL119" s="978"/>
      <c r="CM119" s="1034" t="s">
        <v>442</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929567</v>
      </c>
      <c r="DH119" s="1028"/>
      <c r="DI119" s="1028"/>
      <c r="DJ119" s="1028"/>
      <c r="DK119" s="1029"/>
      <c r="DL119" s="1030">
        <v>846260</v>
      </c>
      <c r="DM119" s="1028"/>
      <c r="DN119" s="1028"/>
      <c r="DO119" s="1028"/>
      <c r="DP119" s="1029"/>
      <c r="DQ119" s="1030">
        <v>785726</v>
      </c>
      <c r="DR119" s="1028"/>
      <c r="DS119" s="1028"/>
      <c r="DT119" s="1028"/>
      <c r="DU119" s="1029"/>
      <c r="DV119" s="1031">
        <v>5.8</v>
      </c>
      <c r="DW119" s="1032"/>
      <c r="DX119" s="1032"/>
      <c r="DY119" s="1032"/>
      <c r="DZ119" s="1033"/>
    </row>
    <row r="120" spans="1:130" s="197" customFormat="1" ht="26.25" customHeight="1">
      <c r="A120" s="1005"/>
      <c r="B120" s="976"/>
      <c r="C120" s="946" t="s">
        <v>418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443</v>
      </c>
      <c r="BA120" s="980"/>
      <c r="BB120" s="980"/>
      <c r="BC120" s="980"/>
      <c r="BD120" s="980"/>
      <c r="BE120" s="980"/>
      <c r="BF120" s="980"/>
      <c r="BG120" s="980"/>
      <c r="BH120" s="980"/>
      <c r="BI120" s="980"/>
      <c r="BJ120" s="980"/>
      <c r="BK120" s="980"/>
      <c r="BL120" s="980"/>
      <c r="BM120" s="980"/>
      <c r="BN120" s="980"/>
      <c r="BO120" s="980"/>
      <c r="BP120" s="981"/>
      <c r="BQ120" s="949">
        <v>3983853</v>
      </c>
      <c r="BR120" s="950"/>
      <c r="BS120" s="950"/>
      <c r="BT120" s="950"/>
      <c r="BU120" s="950"/>
      <c r="BV120" s="950">
        <v>3997097</v>
      </c>
      <c r="BW120" s="950"/>
      <c r="BX120" s="950"/>
      <c r="BY120" s="950"/>
      <c r="BZ120" s="950"/>
      <c r="CA120" s="950">
        <v>3883227</v>
      </c>
      <c r="CB120" s="950"/>
      <c r="CC120" s="950"/>
      <c r="CD120" s="950"/>
      <c r="CE120" s="950"/>
      <c r="CF120" s="944">
        <v>28.7</v>
      </c>
      <c r="CG120" s="945"/>
      <c r="CH120" s="945"/>
      <c r="CI120" s="945"/>
      <c r="CJ120" s="945"/>
      <c r="CK120" s="1043" t="s">
        <v>444</v>
      </c>
      <c r="CL120" s="1044"/>
      <c r="CM120" s="1044"/>
      <c r="CN120" s="1044"/>
      <c r="CO120" s="1045"/>
      <c r="CP120" s="1051" t="s">
        <v>445</v>
      </c>
      <c r="CQ120" s="1052"/>
      <c r="CR120" s="1052"/>
      <c r="CS120" s="1052"/>
      <c r="CT120" s="1052"/>
      <c r="CU120" s="1052"/>
      <c r="CV120" s="1052"/>
      <c r="CW120" s="1052"/>
      <c r="CX120" s="1052"/>
      <c r="CY120" s="1052"/>
      <c r="CZ120" s="1052"/>
      <c r="DA120" s="1052"/>
      <c r="DB120" s="1052"/>
      <c r="DC120" s="1052"/>
      <c r="DD120" s="1052"/>
      <c r="DE120" s="1052"/>
      <c r="DF120" s="1053"/>
      <c r="DG120" s="956">
        <v>8885069</v>
      </c>
      <c r="DH120" s="957"/>
      <c r="DI120" s="957"/>
      <c r="DJ120" s="957"/>
      <c r="DK120" s="957"/>
      <c r="DL120" s="957">
        <v>8843316</v>
      </c>
      <c r="DM120" s="957"/>
      <c r="DN120" s="957"/>
      <c r="DO120" s="957"/>
      <c r="DP120" s="957"/>
      <c r="DQ120" s="957">
        <v>8450256</v>
      </c>
      <c r="DR120" s="957"/>
      <c r="DS120" s="957"/>
      <c r="DT120" s="957"/>
      <c r="DU120" s="957"/>
      <c r="DV120" s="958">
        <v>62.5</v>
      </c>
      <c r="DW120" s="958"/>
      <c r="DX120" s="958"/>
      <c r="DY120" s="958"/>
      <c r="DZ120" s="959"/>
    </row>
    <row r="121" spans="1:130" s="197" customFormat="1" ht="26.25" customHeight="1">
      <c r="A121" s="1005"/>
      <c r="B121" s="976"/>
      <c r="C121" s="1040" t="s">
        <v>446</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447</v>
      </c>
      <c r="BA121" s="1001"/>
      <c r="BB121" s="1001"/>
      <c r="BC121" s="1001"/>
      <c r="BD121" s="1001"/>
      <c r="BE121" s="1001"/>
      <c r="BF121" s="1001"/>
      <c r="BG121" s="1001"/>
      <c r="BH121" s="1001"/>
      <c r="BI121" s="1001"/>
      <c r="BJ121" s="1001"/>
      <c r="BK121" s="1001"/>
      <c r="BL121" s="1001"/>
      <c r="BM121" s="1001"/>
      <c r="BN121" s="1001"/>
      <c r="BO121" s="1001"/>
      <c r="BP121" s="1002"/>
      <c r="BQ121" s="1015">
        <v>26912077</v>
      </c>
      <c r="BR121" s="1016"/>
      <c r="BS121" s="1016"/>
      <c r="BT121" s="1016"/>
      <c r="BU121" s="1016"/>
      <c r="BV121" s="1016">
        <v>27282814</v>
      </c>
      <c r="BW121" s="1016"/>
      <c r="BX121" s="1016"/>
      <c r="BY121" s="1016"/>
      <c r="BZ121" s="1016"/>
      <c r="CA121" s="1016">
        <v>27650348</v>
      </c>
      <c r="CB121" s="1016"/>
      <c r="CC121" s="1016"/>
      <c r="CD121" s="1016"/>
      <c r="CE121" s="1016"/>
      <c r="CF121" s="1054">
        <v>204.5</v>
      </c>
      <c r="CG121" s="1055"/>
      <c r="CH121" s="1055"/>
      <c r="CI121" s="1055"/>
      <c r="CJ121" s="1055"/>
      <c r="CK121" s="1046"/>
      <c r="CL121" s="1047"/>
      <c r="CM121" s="1047"/>
      <c r="CN121" s="1047"/>
      <c r="CO121" s="1048"/>
      <c r="CP121" s="1037" t="s">
        <v>448</v>
      </c>
      <c r="CQ121" s="1038"/>
      <c r="CR121" s="1038"/>
      <c r="CS121" s="1038"/>
      <c r="CT121" s="1038"/>
      <c r="CU121" s="1038"/>
      <c r="CV121" s="1038"/>
      <c r="CW121" s="1038"/>
      <c r="CX121" s="1038"/>
      <c r="CY121" s="1038"/>
      <c r="CZ121" s="1038"/>
      <c r="DA121" s="1038"/>
      <c r="DB121" s="1038"/>
      <c r="DC121" s="1038"/>
      <c r="DD121" s="1038"/>
      <c r="DE121" s="1038"/>
      <c r="DF121" s="1039"/>
      <c r="DG121" s="949">
        <v>1523176</v>
      </c>
      <c r="DH121" s="950"/>
      <c r="DI121" s="950"/>
      <c r="DJ121" s="950"/>
      <c r="DK121" s="950"/>
      <c r="DL121" s="950">
        <v>1436554</v>
      </c>
      <c r="DM121" s="950"/>
      <c r="DN121" s="950"/>
      <c r="DO121" s="950"/>
      <c r="DP121" s="950"/>
      <c r="DQ121" s="950">
        <v>1334956</v>
      </c>
      <c r="DR121" s="950"/>
      <c r="DS121" s="950"/>
      <c r="DT121" s="950"/>
      <c r="DU121" s="950"/>
      <c r="DV121" s="951">
        <v>9.9</v>
      </c>
      <c r="DW121" s="951"/>
      <c r="DX121" s="951"/>
      <c r="DY121" s="951"/>
      <c r="DZ121" s="952"/>
    </row>
    <row r="122" spans="1:130" s="197" customFormat="1" ht="26.25" customHeight="1">
      <c r="A122" s="1005"/>
      <c r="B122" s="976"/>
      <c r="C122" s="946" t="s">
        <v>428</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449</v>
      </c>
      <c r="BP122" s="1024"/>
      <c r="BQ122" s="1064">
        <v>38709560</v>
      </c>
      <c r="BR122" s="1065"/>
      <c r="BS122" s="1065"/>
      <c r="BT122" s="1065"/>
      <c r="BU122" s="1065"/>
      <c r="BV122" s="1065">
        <v>39554721</v>
      </c>
      <c r="BW122" s="1065"/>
      <c r="BX122" s="1065"/>
      <c r="BY122" s="1065"/>
      <c r="BZ122" s="1065"/>
      <c r="CA122" s="1065">
        <v>40576913</v>
      </c>
      <c r="CB122" s="1065"/>
      <c r="CC122" s="1065"/>
      <c r="CD122" s="1065"/>
      <c r="CE122" s="1065"/>
      <c r="CF122" s="1017"/>
      <c r="CG122" s="1018"/>
      <c r="CH122" s="1018"/>
      <c r="CI122" s="1018"/>
      <c r="CJ122" s="1019"/>
      <c r="CK122" s="1046"/>
      <c r="CL122" s="1047"/>
      <c r="CM122" s="1047"/>
      <c r="CN122" s="1047"/>
      <c r="CO122" s="1048"/>
      <c r="CP122" s="1037" t="s">
        <v>450</v>
      </c>
      <c r="CQ122" s="1038"/>
      <c r="CR122" s="1038"/>
      <c r="CS122" s="1038"/>
      <c r="CT122" s="1038"/>
      <c r="CU122" s="1038"/>
      <c r="CV122" s="1038"/>
      <c r="CW122" s="1038"/>
      <c r="CX122" s="1038"/>
      <c r="CY122" s="1038"/>
      <c r="CZ122" s="1038"/>
      <c r="DA122" s="1038"/>
      <c r="DB122" s="1038"/>
      <c r="DC122" s="1038"/>
      <c r="DD122" s="1038"/>
      <c r="DE122" s="1038"/>
      <c r="DF122" s="1039"/>
      <c r="DG122" s="949">
        <v>1385377</v>
      </c>
      <c r="DH122" s="950"/>
      <c r="DI122" s="950"/>
      <c r="DJ122" s="950"/>
      <c r="DK122" s="950"/>
      <c r="DL122" s="950">
        <v>1263185</v>
      </c>
      <c r="DM122" s="950"/>
      <c r="DN122" s="950"/>
      <c r="DO122" s="950"/>
      <c r="DP122" s="950"/>
      <c r="DQ122" s="950">
        <v>1165841</v>
      </c>
      <c r="DR122" s="950"/>
      <c r="DS122" s="950"/>
      <c r="DT122" s="950"/>
      <c r="DU122" s="950"/>
      <c r="DV122" s="951">
        <v>8.6</v>
      </c>
      <c r="DW122" s="951"/>
      <c r="DX122" s="951"/>
      <c r="DY122" s="951"/>
      <c r="DZ122" s="952"/>
    </row>
    <row r="123" spans="1:130" s="197" customFormat="1" ht="26.25" customHeight="1" thickBot="1">
      <c r="A123" s="1005"/>
      <c r="B123" s="976"/>
      <c r="C123" s="946" t="s">
        <v>434</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451</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68.900000000000006</v>
      </c>
      <c r="BR123" s="1057"/>
      <c r="BS123" s="1057"/>
      <c r="BT123" s="1057"/>
      <c r="BU123" s="1057"/>
      <c r="BV123" s="1057">
        <v>61.4</v>
      </c>
      <c r="BW123" s="1057"/>
      <c r="BX123" s="1057"/>
      <c r="BY123" s="1057"/>
      <c r="BZ123" s="1057"/>
      <c r="CA123" s="1057">
        <v>44.2</v>
      </c>
      <c r="CB123" s="1057"/>
      <c r="CC123" s="1057"/>
      <c r="CD123" s="1057"/>
      <c r="CE123" s="1057"/>
      <c r="CF123" s="1058"/>
      <c r="CG123" s="1059"/>
      <c r="CH123" s="1059"/>
      <c r="CI123" s="1059"/>
      <c r="CJ123" s="1060"/>
      <c r="CK123" s="1046"/>
      <c r="CL123" s="1047"/>
      <c r="CM123" s="1047"/>
      <c r="CN123" s="1047"/>
      <c r="CO123" s="1048"/>
      <c r="CP123" s="1037" t="s">
        <v>452</v>
      </c>
      <c r="CQ123" s="1038"/>
      <c r="CR123" s="1038"/>
      <c r="CS123" s="1038"/>
      <c r="CT123" s="1038"/>
      <c r="CU123" s="1038"/>
      <c r="CV123" s="1038"/>
      <c r="CW123" s="1038"/>
      <c r="CX123" s="1038"/>
      <c r="CY123" s="1038"/>
      <c r="CZ123" s="1038"/>
      <c r="DA123" s="1038"/>
      <c r="DB123" s="1038"/>
      <c r="DC123" s="1038"/>
      <c r="DD123" s="1038"/>
      <c r="DE123" s="1038"/>
      <c r="DF123" s="1039"/>
      <c r="DG123" s="988">
        <v>79228</v>
      </c>
      <c r="DH123" s="989"/>
      <c r="DI123" s="989"/>
      <c r="DJ123" s="989"/>
      <c r="DK123" s="990"/>
      <c r="DL123" s="991">
        <v>75641</v>
      </c>
      <c r="DM123" s="989"/>
      <c r="DN123" s="989"/>
      <c r="DO123" s="989"/>
      <c r="DP123" s="990"/>
      <c r="DQ123" s="991">
        <v>65717</v>
      </c>
      <c r="DR123" s="989"/>
      <c r="DS123" s="989"/>
      <c r="DT123" s="989"/>
      <c r="DU123" s="990"/>
      <c r="DV123" s="992">
        <v>0.5</v>
      </c>
      <c r="DW123" s="993"/>
      <c r="DX123" s="993"/>
      <c r="DY123" s="993"/>
      <c r="DZ123" s="994"/>
    </row>
    <row r="124" spans="1:130" s="197" customFormat="1" ht="26.25" customHeight="1">
      <c r="A124" s="1005"/>
      <c r="B124" s="976"/>
      <c r="C124" s="946" t="s">
        <v>437</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453</v>
      </c>
      <c r="AB124" s="989"/>
      <c r="AC124" s="989"/>
      <c r="AD124" s="989"/>
      <c r="AE124" s="990"/>
      <c r="AF124" s="991" t="s">
        <v>453</v>
      </c>
      <c r="AG124" s="989"/>
      <c r="AH124" s="989"/>
      <c r="AI124" s="989"/>
      <c r="AJ124" s="990"/>
      <c r="AK124" s="991" t="s">
        <v>453</v>
      </c>
      <c r="AL124" s="989"/>
      <c r="AM124" s="989"/>
      <c r="AN124" s="989"/>
      <c r="AO124" s="990"/>
      <c r="AP124" s="992" t="s">
        <v>453</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454</v>
      </c>
      <c r="CQ124" s="1038"/>
      <c r="CR124" s="1038"/>
      <c r="CS124" s="1038"/>
      <c r="CT124" s="1038"/>
      <c r="CU124" s="1038"/>
      <c r="CV124" s="1038"/>
      <c r="CW124" s="1038"/>
      <c r="CX124" s="1038"/>
      <c r="CY124" s="1038"/>
      <c r="CZ124" s="1038"/>
      <c r="DA124" s="1038"/>
      <c r="DB124" s="1038"/>
      <c r="DC124" s="1038"/>
      <c r="DD124" s="1038"/>
      <c r="DE124" s="1038"/>
      <c r="DF124" s="1039"/>
      <c r="DG124" s="1027" t="s">
        <v>453</v>
      </c>
      <c r="DH124" s="1028"/>
      <c r="DI124" s="1028"/>
      <c r="DJ124" s="1028"/>
      <c r="DK124" s="1029"/>
      <c r="DL124" s="1030" t="s">
        <v>453</v>
      </c>
      <c r="DM124" s="1028"/>
      <c r="DN124" s="1028"/>
      <c r="DO124" s="1028"/>
      <c r="DP124" s="1029"/>
      <c r="DQ124" s="1030" t="s">
        <v>453</v>
      </c>
      <c r="DR124" s="1028"/>
      <c r="DS124" s="1028"/>
      <c r="DT124" s="1028"/>
      <c r="DU124" s="1029"/>
      <c r="DV124" s="1031" t="s">
        <v>453</v>
      </c>
      <c r="DW124" s="1032"/>
      <c r="DX124" s="1032"/>
      <c r="DY124" s="1032"/>
      <c r="DZ124" s="1033"/>
    </row>
    <row r="125" spans="1:130" s="197" customFormat="1" ht="26.25" customHeight="1" thickBot="1">
      <c r="A125" s="1005"/>
      <c r="B125" s="976"/>
      <c r="C125" s="946" t="s">
        <v>439</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453</v>
      </c>
      <c r="AB125" s="989"/>
      <c r="AC125" s="989"/>
      <c r="AD125" s="989"/>
      <c r="AE125" s="990"/>
      <c r="AF125" s="991" t="s">
        <v>453</v>
      </c>
      <c r="AG125" s="989"/>
      <c r="AH125" s="989"/>
      <c r="AI125" s="989"/>
      <c r="AJ125" s="990"/>
      <c r="AK125" s="991" t="s">
        <v>453</v>
      </c>
      <c r="AL125" s="989"/>
      <c r="AM125" s="989"/>
      <c r="AN125" s="989"/>
      <c r="AO125" s="990"/>
      <c r="AP125" s="992" t="s">
        <v>453</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455</v>
      </c>
      <c r="CL125" s="1044"/>
      <c r="CM125" s="1044"/>
      <c r="CN125" s="1044"/>
      <c r="CO125" s="1045"/>
      <c r="CP125" s="970" t="s">
        <v>456</v>
      </c>
      <c r="CQ125" s="917"/>
      <c r="CR125" s="917"/>
      <c r="CS125" s="917"/>
      <c r="CT125" s="917"/>
      <c r="CU125" s="917"/>
      <c r="CV125" s="917"/>
      <c r="CW125" s="917"/>
      <c r="CX125" s="917"/>
      <c r="CY125" s="917"/>
      <c r="CZ125" s="917"/>
      <c r="DA125" s="917"/>
      <c r="DB125" s="917"/>
      <c r="DC125" s="917"/>
      <c r="DD125" s="917"/>
      <c r="DE125" s="917"/>
      <c r="DF125" s="918"/>
      <c r="DG125" s="956" t="s">
        <v>453</v>
      </c>
      <c r="DH125" s="957"/>
      <c r="DI125" s="957"/>
      <c r="DJ125" s="957"/>
      <c r="DK125" s="957"/>
      <c r="DL125" s="957" t="s">
        <v>453</v>
      </c>
      <c r="DM125" s="957"/>
      <c r="DN125" s="957"/>
      <c r="DO125" s="957"/>
      <c r="DP125" s="957"/>
      <c r="DQ125" s="957" t="s">
        <v>453</v>
      </c>
      <c r="DR125" s="957"/>
      <c r="DS125" s="957"/>
      <c r="DT125" s="957"/>
      <c r="DU125" s="957"/>
      <c r="DV125" s="958" t="s">
        <v>453</v>
      </c>
      <c r="DW125" s="958"/>
      <c r="DX125" s="958"/>
      <c r="DY125" s="958"/>
      <c r="DZ125" s="959"/>
    </row>
    <row r="126" spans="1:130" s="197" customFormat="1" ht="26.25" customHeight="1">
      <c r="A126" s="1005"/>
      <c r="B126" s="976"/>
      <c r="C126" s="946" t="s">
        <v>442</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154537</v>
      </c>
      <c r="AB126" s="989"/>
      <c r="AC126" s="989"/>
      <c r="AD126" s="989"/>
      <c r="AE126" s="990"/>
      <c r="AF126" s="991">
        <v>128959</v>
      </c>
      <c r="AG126" s="989"/>
      <c r="AH126" s="989"/>
      <c r="AI126" s="989"/>
      <c r="AJ126" s="990"/>
      <c r="AK126" s="991">
        <v>112466</v>
      </c>
      <c r="AL126" s="989"/>
      <c r="AM126" s="989"/>
      <c r="AN126" s="989"/>
      <c r="AO126" s="990"/>
      <c r="AP126" s="992">
        <v>0.8</v>
      </c>
      <c r="AQ126" s="993"/>
      <c r="AR126" s="993"/>
      <c r="AS126" s="993"/>
      <c r="AT126" s="994"/>
      <c r="AU126" s="233"/>
      <c r="AV126" s="233"/>
      <c r="AW126" s="233"/>
      <c r="AX126" s="1066" t="s">
        <v>457</v>
      </c>
      <c r="AY126" s="1067"/>
      <c r="AZ126" s="1067"/>
      <c r="BA126" s="1067"/>
      <c r="BB126" s="1067"/>
      <c r="BC126" s="1067"/>
      <c r="BD126" s="1067"/>
      <c r="BE126" s="1068"/>
      <c r="BF126" s="1082" t="s">
        <v>458</v>
      </c>
      <c r="BG126" s="1067"/>
      <c r="BH126" s="1067"/>
      <c r="BI126" s="1067"/>
      <c r="BJ126" s="1067"/>
      <c r="BK126" s="1067"/>
      <c r="BL126" s="1068"/>
      <c r="BM126" s="1082" t="s">
        <v>459</v>
      </c>
      <c r="BN126" s="1067"/>
      <c r="BO126" s="1067"/>
      <c r="BP126" s="1067"/>
      <c r="BQ126" s="1067"/>
      <c r="BR126" s="1067"/>
      <c r="BS126" s="1068"/>
      <c r="BT126" s="1082" t="s">
        <v>460</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461</v>
      </c>
      <c r="CQ126" s="980"/>
      <c r="CR126" s="980"/>
      <c r="CS126" s="980"/>
      <c r="CT126" s="980"/>
      <c r="CU126" s="980"/>
      <c r="CV126" s="980"/>
      <c r="CW126" s="980"/>
      <c r="CX126" s="980"/>
      <c r="CY126" s="980"/>
      <c r="CZ126" s="980"/>
      <c r="DA126" s="980"/>
      <c r="DB126" s="980"/>
      <c r="DC126" s="980"/>
      <c r="DD126" s="980"/>
      <c r="DE126" s="980"/>
      <c r="DF126" s="981"/>
      <c r="DG126" s="949" t="s">
        <v>453</v>
      </c>
      <c r="DH126" s="950"/>
      <c r="DI126" s="950"/>
      <c r="DJ126" s="950"/>
      <c r="DK126" s="950"/>
      <c r="DL126" s="950" t="s">
        <v>453</v>
      </c>
      <c r="DM126" s="950"/>
      <c r="DN126" s="950"/>
      <c r="DO126" s="950"/>
      <c r="DP126" s="950"/>
      <c r="DQ126" s="950" t="s">
        <v>453</v>
      </c>
      <c r="DR126" s="950"/>
      <c r="DS126" s="950"/>
      <c r="DT126" s="950"/>
      <c r="DU126" s="950"/>
      <c r="DV126" s="951" t="s">
        <v>453</v>
      </c>
      <c r="DW126" s="951"/>
      <c r="DX126" s="951"/>
      <c r="DY126" s="951"/>
      <c r="DZ126" s="952"/>
    </row>
    <row r="127" spans="1:130" s="197" customFormat="1" ht="26.25" customHeight="1" thickBot="1">
      <c r="A127" s="1006"/>
      <c r="B127" s="978"/>
      <c r="C127" s="1034" t="s">
        <v>462</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9257</v>
      </c>
      <c r="AB127" s="989"/>
      <c r="AC127" s="989"/>
      <c r="AD127" s="989"/>
      <c r="AE127" s="990"/>
      <c r="AF127" s="991">
        <v>7359</v>
      </c>
      <c r="AG127" s="989"/>
      <c r="AH127" s="989"/>
      <c r="AI127" s="989"/>
      <c r="AJ127" s="990"/>
      <c r="AK127" s="991">
        <v>6055</v>
      </c>
      <c r="AL127" s="989"/>
      <c r="AM127" s="989"/>
      <c r="AN127" s="989"/>
      <c r="AO127" s="990"/>
      <c r="AP127" s="992">
        <v>0</v>
      </c>
      <c r="AQ127" s="993"/>
      <c r="AR127" s="993"/>
      <c r="AS127" s="993"/>
      <c r="AT127" s="994"/>
      <c r="AU127" s="233"/>
      <c r="AV127" s="233"/>
      <c r="AW127" s="233"/>
      <c r="AX127" s="916" t="s">
        <v>463</v>
      </c>
      <c r="AY127" s="917"/>
      <c r="AZ127" s="917"/>
      <c r="BA127" s="917"/>
      <c r="BB127" s="917"/>
      <c r="BC127" s="917"/>
      <c r="BD127" s="917"/>
      <c r="BE127" s="918"/>
      <c r="BF127" s="1071" t="s">
        <v>453</v>
      </c>
      <c r="BG127" s="1072"/>
      <c r="BH127" s="1072"/>
      <c r="BI127" s="1072"/>
      <c r="BJ127" s="1072"/>
      <c r="BK127" s="1072"/>
      <c r="BL127" s="1081"/>
      <c r="BM127" s="1071">
        <v>12.71</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464</v>
      </c>
      <c r="CQ127" s="1075"/>
      <c r="CR127" s="1075"/>
      <c r="CS127" s="1075"/>
      <c r="CT127" s="1075"/>
      <c r="CU127" s="1075"/>
      <c r="CV127" s="1075"/>
      <c r="CW127" s="1075"/>
      <c r="CX127" s="1075"/>
      <c r="CY127" s="1075"/>
      <c r="CZ127" s="1075"/>
      <c r="DA127" s="1075"/>
      <c r="DB127" s="1075"/>
      <c r="DC127" s="1075"/>
      <c r="DD127" s="1075"/>
      <c r="DE127" s="1075"/>
      <c r="DF127" s="1076"/>
      <c r="DG127" s="1077">
        <v>33</v>
      </c>
      <c r="DH127" s="1078"/>
      <c r="DI127" s="1078"/>
      <c r="DJ127" s="1078"/>
      <c r="DK127" s="1078"/>
      <c r="DL127" s="1078">
        <v>4</v>
      </c>
      <c r="DM127" s="1078"/>
      <c r="DN127" s="1078"/>
      <c r="DO127" s="1078"/>
      <c r="DP127" s="1078"/>
      <c r="DQ127" s="1078">
        <v>10</v>
      </c>
      <c r="DR127" s="1078"/>
      <c r="DS127" s="1078"/>
      <c r="DT127" s="1078"/>
      <c r="DU127" s="1078"/>
      <c r="DV127" s="1079">
        <v>0</v>
      </c>
      <c r="DW127" s="1079"/>
      <c r="DX127" s="1079"/>
      <c r="DY127" s="1079"/>
      <c r="DZ127" s="1080"/>
    </row>
    <row r="128" spans="1:130" s="197" customFormat="1" ht="26.25" customHeight="1">
      <c r="A128" s="1101" t="s">
        <v>465</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466</v>
      </c>
      <c r="X128" s="1103"/>
      <c r="Y128" s="1103"/>
      <c r="Z128" s="1104"/>
      <c r="AA128" s="1119">
        <v>418926</v>
      </c>
      <c r="AB128" s="1120"/>
      <c r="AC128" s="1120"/>
      <c r="AD128" s="1120"/>
      <c r="AE128" s="1121"/>
      <c r="AF128" s="1122">
        <v>422953</v>
      </c>
      <c r="AG128" s="1120"/>
      <c r="AH128" s="1120"/>
      <c r="AI128" s="1120"/>
      <c r="AJ128" s="1121"/>
      <c r="AK128" s="1122">
        <v>442310</v>
      </c>
      <c r="AL128" s="1120"/>
      <c r="AM128" s="1120"/>
      <c r="AN128" s="1120"/>
      <c r="AO128" s="1121"/>
      <c r="AP128" s="1123"/>
      <c r="AQ128" s="1124"/>
      <c r="AR128" s="1124"/>
      <c r="AS128" s="1124"/>
      <c r="AT128" s="1125"/>
      <c r="AU128" s="235"/>
      <c r="AV128" s="235"/>
      <c r="AW128" s="235"/>
      <c r="AX128" s="1084" t="s">
        <v>467</v>
      </c>
      <c r="AY128" s="980"/>
      <c r="AZ128" s="980"/>
      <c r="BA128" s="980"/>
      <c r="BB128" s="980"/>
      <c r="BC128" s="980"/>
      <c r="BD128" s="980"/>
      <c r="BE128" s="981"/>
      <c r="BF128" s="1096" t="s">
        <v>453</v>
      </c>
      <c r="BG128" s="1097"/>
      <c r="BH128" s="1097"/>
      <c r="BI128" s="1097"/>
      <c r="BJ128" s="1097"/>
      <c r="BK128" s="1097"/>
      <c r="BL128" s="1098"/>
      <c r="BM128" s="1096">
        <v>17.71</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468</v>
      </c>
      <c r="X129" s="1091"/>
      <c r="Y129" s="1091"/>
      <c r="Z129" s="1092"/>
      <c r="AA129" s="988">
        <v>16023535</v>
      </c>
      <c r="AB129" s="989"/>
      <c r="AC129" s="989"/>
      <c r="AD129" s="989"/>
      <c r="AE129" s="990"/>
      <c r="AF129" s="991">
        <v>15934026</v>
      </c>
      <c r="AG129" s="989"/>
      <c r="AH129" s="989"/>
      <c r="AI129" s="989"/>
      <c r="AJ129" s="990"/>
      <c r="AK129" s="991">
        <v>16000462</v>
      </c>
      <c r="AL129" s="989"/>
      <c r="AM129" s="989"/>
      <c r="AN129" s="989"/>
      <c r="AO129" s="990"/>
      <c r="AP129" s="1093"/>
      <c r="AQ129" s="1094"/>
      <c r="AR129" s="1094"/>
      <c r="AS129" s="1094"/>
      <c r="AT129" s="1095"/>
      <c r="AU129" s="235"/>
      <c r="AV129" s="235"/>
      <c r="AW129" s="235"/>
      <c r="AX129" s="1084" t="s">
        <v>469</v>
      </c>
      <c r="AY129" s="980"/>
      <c r="AZ129" s="980"/>
      <c r="BA129" s="980"/>
      <c r="BB129" s="980"/>
      <c r="BC129" s="980"/>
      <c r="BD129" s="980"/>
      <c r="BE129" s="981"/>
      <c r="BF129" s="1085">
        <v>10.4</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470</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471</v>
      </c>
      <c r="X130" s="1091"/>
      <c r="Y130" s="1091"/>
      <c r="Z130" s="1092"/>
      <c r="AA130" s="988">
        <v>2532399</v>
      </c>
      <c r="AB130" s="989"/>
      <c r="AC130" s="989"/>
      <c r="AD130" s="989"/>
      <c r="AE130" s="990"/>
      <c r="AF130" s="991">
        <v>2547789</v>
      </c>
      <c r="AG130" s="989"/>
      <c r="AH130" s="989"/>
      <c r="AI130" s="989"/>
      <c r="AJ130" s="990"/>
      <c r="AK130" s="991">
        <v>2482492</v>
      </c>
      <c r="AL130" s="989"/>
      <c r="AM130" s="989"/>
      <c r="AN130" s="989"/>
      <c r="AO130" s="990"/>
      <c r="AP130" s="1093"/>
      <c r="AQ130" s="1094"/>
      <c r="AR130" s="1094"/>
      <c r="AS130" s="1094"/>
      <c r="AT130" s="1095"/>
      <c r="AU130" s="235"/>
      <c r="AV130" s="235"/>
      <c r="AW130" s="235"/>
      <c r="AX130" s="1143" t="s">
        <v>472</v>
      </c>
      <c r="AY130" s="1075"/>
      <c r="AZ130" s="1075"/>
      <c r="BA130" s="1075"/>
      <c r="BB130" s="1075"/>
      <c r="BC130" s="1075"/>
      <c r="BD130" s="1075"/>
      <c r="BE130" s="1076"/>
      <c r="BF130" s="1105">
        <v>44.2</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473</v>
      </c>
      <c r="X131" s="1114"/>
      <c r="Y131" s="1114"/>
      <c r="Z131" s="1115"/>
      <c r="AA131" s="1027">
        <v>13491136</v>
      </c>
      <c r="AB131" s="1028"/>
      <c r="AC131" s="1028"/>
      <c r="AD131" s="1028"/>
      <c r="AE131" s="1029"/>
      <c r="AF131" s="1030">
        <v>13386237</v>
      </c>
      <c r="AG131" s="1028"/>
      <c r="AH131" s="1028"/>
      <c r="AI131" s="1028"/>
      <c r="AJ131" s="1029"/>
      <c r="AK131" s="1030">
        <v>13517970</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474</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475</v>
      </c>
      <c r="W132" s="1131"/>
      <c r="X132" s="1131"/>
      <c r="Y132" s="1131"/>
      <c r="Z132" s="1132"/>
      <c r="AA132" s="1133">
        <v>11.60451574</v>
      </c>
      <c r="AB132" s="1134"/>
      <c r="AC132" s="1134"/>
      <c r="AD132" s="1134"/>
      <c r="AE132" s="1135"/>
      <c r="AF132" s="1136">
        <v>10.19559866</v>
      </c>
      <c r="AG132" s="1134"/>
      <c r="AH132" s="1134"/>
      <c r="AI132" s="1134"/>
      <c r="AJ132" s="1135"/>
      <c r="AK132" s="1136">
        <v>9.5107253529999998</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476</v>
      </c>
      <c r="W133" s="1138"/>
      <c r="X133" s="1138"/>
      <c r="Y133" s="1138"/>
      <c r="Z133" s="1139"/>
      <c r="AA133" s="1140">
        <v>12.7</v>
      </c>
      <c r="AB133" s="1141"/>
      <c r="AC133" s="1141"/>
      <c r="AD133" s="1141"/>
      <c r="AE133" s="1142"/>
      <c r="AF133" s="1140">
        <v>11.3</v>
      </c>
      <c r="AG133" s="1141"/>
      <c r="AH133" s="1141"/>
      <c r="AI133" s="1141"/>
      <c r="AJ133" s="1142"/>
      <c r="AK133" s="1140">
        <v>10.4</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3" zoomScaleNormal="85" zoomScaleSheetLayoutView="55" workbookViewId="0">
      <selection activeCell="M71" sqref="M71"/>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9" workbookViewId="0">
      <selection activeCell="H64" sqref="H6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47" t="s">
        <v>479</v>
      </c>
      <c r="L7" s="254"/>
      <c r="M7" s="255" t="s">
        <v>480</v>
      </c>
      <c r="N7" s="256"/>
    </row>
    <row r="8" spans="1:16">
      <c r="A8" s="248"/>
      <c r="B8" s="244"/>
      <c r="C8" s="244"/>
      <c r="D8" s="244"/>
      <c r="E8" s="244"/>
      <c r="F8" s="244"/>
      <c r="G8" s="257"/>
      <c r="H8" s="258"/>
      <c r="I8" s="258"/>
      <c r="J8" s="259"/>
      <c r="K8" s="1148"/>
      <c r="L8" s="260" t="s">
        <v>481</v>
      </c>
      <c r="M8" s="261" t="s">
        <v>482</v>
      </c>
      <c r="N8" s="262" t="s">
        <v>483</v>
      </c>
    </row>
    <row r="9" spans="1:16">
      <c r="A9" s="248"/>
      <c r="B9" s="244"/>
      <c r="C9" s="244"/>
      <c r="D9" s="244"/>
      <c r="E9" s="244"/>
      <c r="F9" s="244"/>
      <c r="G9" s="1149" t="s">
        <v>484</v>
      </c>
      <c r="H9" s="1150"/>
      <c r="I9" s="1150"/>
      <c r="J9" s="1151"/>
      <c r="K9" s="263">
        <v>4571915</v>
      </c>
      <c r="L9" s="264">
        <v>67242</v>
      </c>
      <c r="M9" s="265">
        <v>62416</v>
      </c>
      <c r="N9" s="266">
        <v>7.7</v>
      </c>
    </row>
    <row r="10" spans="1:16">
      <c r="A10" s="248"/>
      <c r="B10" s="244"/>
      <c r="C10" s="244"/>
      <c r="D10" s="244"/>
      <c r="E10" s="244"/>
      <c r="F10" s="244"/>
      <c r="G10" s="1149" t="s">
        <v>485</v>
      </c>
      <c r="H10" s="1150"/>
      <c r="I10" s="1150"/>
      <c r="J10" s="1151"/>
      <c r="K10" s="267">
        <v>485257</v>
      </c>
      <c r="L10" s="268">
        <v>7137</v>
      </c>
      <c r="M10" s="269">
        <v>5506</v>
      </c>
      <c r="N10" s="270">
        <v>29.6</v>
      </c>
    </row>
    <row r="11" spans="1:16" ht="13.5" customHeight="1">
      <c r="A11" s="248"/>
      <c r="B11" s="244"/>
      <c r="C11" s="244"/>
      <c r="D11" s="244"/>
      <c r="E11" s="244"/>
      <c r="F11" s="244"/>
      <c r="G11" s="1149" t="s">
        <v>486</v>
      </c>
      <c r="H11" s="1150"/>
      <c r="I11" s="1150"/>
      <c r="J11" s="1151"/>
      <c r="K11" s="267">
        <v>68192</v>
      </c>
      <c r="L11" s="268">
        <v>1003</v>
      </c>
      <c r="M11" s="269">
        <v>5414</v>
      </c>
      <c r="N11" s="270">
        <v>-81.5</v>
      </c>
    </row>
    <row r="12" spans="1:16" ht="13.5" customHeight="1">
      <c r="A12" s="248"/>
      <c r="B12" s="244"/>
      <c r="C12" s="244"/>
      <c r="D12" s="244"/>
      <c r="E12" s="244"/>
      <c r="F12" s="244"/>
      <c r="G12" s="1149" t="s">
        <v>487</v>
      </c>
      <c r="H12" s="1150"/>
      <c r="I12" s="1150"/>
      <c r="J12" s="1151"/>
      <c r="K12" s="267">
        <v>44072</v>
      </c>
      <c r="L12" s="268">
        <v>648</v>
      </c>
      <c r="M12" s="269">
        <v>1117</v>
      </c>
      <c r="N12" s="270">
        <v>-42</v>
      </c>
    </row>
    <row r="13" spans="1:16" ht="13.5" customHeight="1">
      <c r="A13" s="248"/>
      <c r="B13" s="244"/>
      <c r="C13" s="244"/>
      <c r="D13" s="244"/>
      <c r="E13" s="244"/>
      <c r="F13" s="244"/>
      <c r="G13" s="1149" t="s">
        <v>488</v>
      </c>
      <c r="H13" s="1150"/>
      <c r="I13" s="1150"/>
      <c r="J13" s="1151"/>
      <c r="K13" s="267" t="s">
        <v>489</v>
      </c>
      <c r="L13" s="268" t="s">
        <v>489</v>
      </c>
      <c r="M13" s="269">
        <v>0</v>
      </c>
      <c r="N13" s="270" t="s">
        <v>489</v>
      </c>
    </row>
    <row r="14" spans="1:16" ht="13.5" customHeight="1">
      <c r="A14" s="248"/>
      <c r="B14" s="244"/>
      <c r="C14" s="244"/>
      <c r="D14" s="244"/>
      <c r="E14" s="244"/>
      <c r="F14" s="244"/>
      <c r="G14" s="1149" t="s">
        <v>490</v>
      </c>
      <c r="H14" s="1150"/>
      <c r="I14" s="1150"/>
      <c r="J14" s="1151"/>
      <c r="K14" s="267">
        <v>207815</v>
      </c>
      <c r="L14" s="268">
        <v>3056</v>
      </c>
      <c r="M14" s="269">
        <v>2298</v>
      </c>
      <c r="N14" s="270">
        <v>33</v>
      </c>
    </row>
    <row r="15" spans="1:16" ht="13.5" customHeight="1">
      <c r="A15" s="248"/>
      <c r="B15" s="244"/>
      <c r="C15" s="244"/>
      <c r="D15" s="244"/>
      <c r="E15" s="244"/>
      <c r="F15" s="244"/>
      <c r="G15" s="1149" t="s">
        <v>491</v>
      </c>
      <c r="H15" s="1150"/>
      <c r="I15" s="1150"/>
      <c r="J15" s="1151"/>
      <c r="K15" s="267">
        <v>125349</v>
      </c>
      <c r="L15" s="268">
        <v>1844</v>
      </c>
      <c r="M15" s="269">
        <v>1592</v>
      </c>
      <c r="N15" s="270">
        <v>15.8</v>
      </c>
    </row>
    <row r="16" spans="1:16">
      <c r="A16" s="248"/>
      <c r="B16" s="244"/>
      <c r="C16" s="244"/>
      <c r="D16" s="244"/>
      <c r="E16" s="244"/>
      <c r="F16" s="244"/>
      <c r="G16" s="1152" t="s">
        <v>492</v>
      </c>
      <c r="H16" s="1153"/>
      <c r="I16" s="1153"/>
      <c r="J16" s="1154"/>
      <c r="K16" s="268">
        <v>-546091</v>
      </c>
      <c r="L16" s="268">
        <v>-8032</v>
      </c>
      <c r="M16" s="269">
        <v>-6284</v>
      </c>
      <c r="N16" s="270">
        <v>27.8</v>
      </c>
    </row>
    <row r="17" spans="1:16">
      <c r="A17" s="248"/>
      <c r="B17" s="244"/>
      <c r="C17" s="244"/>
      <c r="D17" s="244"/>
      <c r="E17" s="244"/>
      <c r="F17" s="244"/>
      <c r="G17" s="1152" t="s">
        <v>168</v>
      </c>
      <c r="H17" s="1153"/>
      <c r="I17" s="1153"/>
      <c r="J17" s="1154"/>
      <c r="K17" s="268">
        <v>4956509</v>
      </c>
      <c r="L17" s="268">
        <v>72898</v>
      </c>
      <c r="M17" s="269">
        <v>72059</v>
      </c>
      <c r="N17" s="270">
        <v>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44" t="s">
        <v>497</v>
      </c>
      <c r="H21" s="1145"/>
      <c r="I21" s="1145"/>
      <c r="J21" s="1146"/>
      <c r="K21" s="280">
        <v>7.31</v>
      </c>
      <c r="L21" s="281">
        <v>7.1</v>
      </c>
      <c r="M21" s="282">
        <v>0.21</v>
      </c>
      <c r="N21" s="249"/>
      <c r="O21" s="283"/>
      <c r="P21" s="279"/>
    </row>
    <row r="22" spans="1:16" s="284" customFormat="1">
      <c r="A22" s="279"/>
      <c r="B22" s="249"/>
      <c r="C22" s="249"/>
      <c r="D22" s="249"/>
      <c r="E22" s="249"/>
      <c r="F22" s="249"/>
      <c r="G22" s="1144" t="s">
        <v>498</v>
      </c>
      <c r="H22" s="1145"/>
      <c r="I22" s="1145"/>
      <c r="J22" s="1146"/>
      <c r="K22" s="285">
        <v>99</v>
      </c>
      <c r="L22" s="286">
        <v>98.4</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47" t="s">
        <v>479</v>
      </c>
      <c r="L30" s="254"/>
      <c r="M30" s="255" t="s">
        <v>480</v>
      </c>
      <c r="N30" s="256"/>
    </row>
    <row r="31" spans="1:16">
      <c r="A31" s="248"/>
      <c r="B31" s="244"/>
      <c r="C31" s="244"/>
      <c r="D31" s="244"/>
      <c r="E31" s="244"/>
      <c r="F31" s="244"/>
      <c r="G31" s="257"/>
      <c r="H31" s="258"/>
      <c r="I31" s="258"/>
      <c r="J31" s="259"/>
      <c r="K31" s="1148"/>
      <c r="L31" s="260" t="s">
        <v>481</v>
      </c>
      <c r="M31" s="261" t="s">
        <v>482</v>
      </c>
      <c r="N31" s="262" t="s">
        <v>483</v>
      </c>
    </row>
    <row r="32" spans="1:16" ht="27" customHeight="1">
      <c r="A32" s="248"/>
      <c r="B32" s="244"/>
      <c r="C32" s="244"/>
      <c r="D32" s="244"/>
      <c r="E32" s="244"/>
      <c r="F32" s="244"/>
      <c r="G32" s="1160" t="s">
        <v>502</v>
      </c>
      <c r="H32" s="1161"/>
      <c r="I32" s="1161"/>
      <c r="J32" s="1162"/>
      <c r="K32" s="294">
        <v>3057931</v>
      </c>
      <c r="L32" s="294">
        <v>44975</v>
      </c>
      <c r="M32" s="295">
        <v>39864</v>
      </c>
      <c r="N32" s="296">
        <v>12.8</v>
      </c>
    </row>
    <row r="33" spans="1:16" ht="13.5" customHeight="1">
      <c r="A33" s="248"/>
      <c r="B33" s="244"/>
      <c r="C33" s="244"/>
      <c r="D33" s="244"/>
      <c r="E33" s="244"/>
      <c r="F33" s="244"/>
      <c r="G33" s="1160" t="s">
        <v>503</v>
      </c>
      <c r="H33" s="1161"/>
      <c r="I33" s="1161"/>
      <c r="J33" s="1162"/>
      <c r="K33" s="294" t="s">
        <v>489</v>
      </c>
      <c r="L33" s="294" t="s">
        <v>489</v>
      </c>
      <c r="M33" s="295">
        <v>3</v>
      </c>
      <c r="N33" s="296" t="s">
        <v>489</v>
      </c>
    </row>
    <row r="34" spans="1:16" ht="27" customHeight="1">
      <c r="A34" s="248"/>
      <c r="B34" s="244"/>
      <c r="C34" s="244"/>
      <c r="D34" s="244"/>
      <c r="E34" s="244"/>
      <c r="F34" s="244"/>
      <c r="G34" s="1160" t="s">
        <v>504</v>
      </c>
      <c r="H34" s="1161"/>
      <c r="I34" s="1161"/>
      <c r="J34" s="1162"/>
      <c r="K34" s="294" t="s">
        <v>489</v>
      </c>
      <c r="L34" s="294" t="s">
        <v>489</v>
      </c>
      <c r="M34" s="295">
        <v>79</v>
      </c>
      <c r="N34" s="296" t="s">
        <v>489</v>
      </c>
    </row>
    <row r="35" spans="1:16" ht="27" customHeight="1">
      <c r="A35" s="248"/>
      <c r="B35" s="244"/>
      <c r="C35" s="244"/>
      <c r="D35" s="244"/>
      <c r="E35" s="244"/>
      <c r="F35" s="244"/>
      <c r="G35" s="1160" t="s">
        <v>505</v>
      </c>
      <c r="H35" s="1161"/>
      <c r="I35" s="1161"/>
      <c r="J35" s="1162"/>
      <c r="K35" s="294">
        <v>891965</v>
      </c>
      <c r="L35" s="294">
        <v>13119</v>
      </c>
      <c r="M35" s="295">
        <v>14090</v>
      </c>
      <c r="N35" s="296">
        <v>-6.9</v>
      </c>
    </row>
    <row r="36" spans="1:16" ht="27" customHeight="1">
      <c r="A36" s="248"/>
      <c r="B36" s="244"/>
      <c r="C36" s="244"/>
      <c r="D36" s="244"/>
      <c r="E36" s="244"/>
      <c r="F36" s="244"/>
      <c r="G36" s="1160" t="s">
        <v>506</v>
      </c>
      <c r="H36" s="1161"/>
      <c r="I36" s="1161"/>
      <c r="J36" s="1162"/>
      <c r="K36" s="294">
        <v>142042</v>
      </c>
      <c r="L36" s="294">
        <v>2089</v>
      </c>
      <c r="M36" s="295">
        <v>1791</v>
      </c>
      <c r="N36" s="296">
        <v>16.600000000000001</v>
      </c>
    </row>
    <row r="37" spans="1:16" ht="13.5" customHeight="1">
      <c r="A37" s="248"/>
      <c r="B37" s="244"/>
      <c r="C37" s="244"/>
      <c r="D37" s="244"/>
      <c r="E37" s="244"/>
      <c r="F37" s="244"/>
      <c r="G37" s="1160" t="s">
        <v>507</v>
      </c>
      <c r="H37" s="1161"/>
      <c r="I37" s="1161"/>
      <c r="J37" s="1162"/>
      <c r="K37" s="294">
        <v>118521</v>
      </c>
      <c r="L37" s="294">
        <v>1743</v>
      </c>
      <c r="M37" s="295">
        <v>866</v>
      </c>
      <c r="N37" s="296">
        <v>101.3</v>
      </c>
    </row>
    <row r="38" spans="1:16" ht="27" customHeight="1">
      <c r="A38" s="248"/>
      <c r="B38" s="244"/>
      <c r="C38" s="244"/>
      <c r="D38" s="244"/>
      <c r="E38" s="244"/>
      <c r="F38" s="244"/>
      <c r="G38" s="1163" t="s">
        <v>508</v>
      </c>
      <c r="H38" s="1164"/>
      <c r="I38" s="1164"/>
      <c r="J38" s="1165"/>
      <c r="K38" s="297" t="s">
        <v>489</v>
      </c>
      <c r="L38" s="297" t="s">
        <v>489</v>
      </c>
      <c r="M38" s="298">
        <v>3</v>
      </c>
      <c r="N38" s="299" t="s">
        <v>489</v>
      </c>
      <c r="O38" s="293"/>
    </row>
    <row r="39" spans="1:16">
      <c r="A39" s="248"/>
      <c r="B39" s="244"/>
      <c r="C39" s="244"/>
      <c r="D39" s="244"/>
      <c r="E39" s="244"/>
      <c r="F39" s="244"/>
      <c r="G39" s="1163" t="s">
        <v>509</v>
      </c>
      <c r="H39" s="1164"/>
      <c r="I39" s="1164"/>
      <c r="J39" s="1165"/>
      <c r="K39" s="300">
        <v>-442310</v>
      </c>
      <c r="L39" s="300">
        <v>-6505</v>
      </c>
      <c r="M39" s="301">
        <v>-5541</v>
      </c>
      <c r="N39" s="302">
        <v>17.399999999999999</v>
      </c>
      <c r="O39" s="293"/>
    </row>
    <row r="40" spans="1:16" ht="27" customHeight="1">
      <c r="A40" s="248"/>
      <c r="B40" s="244"/>
      <c r="C40" s="244"/>
      <c r="D40" s="244"/>
      <c r="E40" s="244"/>
      <c r="F40" s="244"/>
      <c r="G40" s="1160" t="s">
        <v>510</v>
      </c>
      <c r="H40" s="1161"/>
      <c r="I40" s="1161"/>
      <c r="J40" s="1162"/>
      <c r="K40" s="300">
        <v>-2482492</v>
      </c>
      <c r="L40" s="300">
        <v>-36512</v>
      </c>
      <c r="M40" s="301">
        <v>-36202</v>
      </c>
      <c r="N40" s="302">
        <v>0.9</v>
      </c>
      <c r="O40" s="293"/>
    </row>
    <row r="41" spans="1:16">
      <c r="A41" s="248"/>
      <c r="B41" s="244"/>
      <c r="C41" s="244"/>
      <c r="D41" s="244"/>
      <c r="E41" s="244"/>
      <c r="F41" s="244"/>
      <c r="G41" s="1166" t="s">
        <v>279</v>
      </c>
      <c r="H41" s="1167"/>
      <c r="I41" s="1167"/>
      <c r="J41" s="1168"/>
      <c r="K41" s="294">
        <v>1285657</v>
      </c>
      <c r="L41" s="300">
        <v>18909</v>
      </c>
      <c r="M41" s="301">
        <v>14952</v>
      </c>
      <c r="N41" s="302">
        <v>26.5</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55" t="s">
        <v>479</v>
      </c>
      <c r="J49" s="1157" t="s">
        <v>514</v>
      </c>
      <c r="K49" s="1158"/>
      <c r="L49" s="1158"/>
      <c r="M49" s="1158"/>
      <c r="N49" s="1159"/>
    </row>
    <row r="50" spans="1:14">
      <c r="A50" s="248"/>
      <c r="B50" s="244"/>
      <c r="C50" s="244"/>
      <c r="D50" s="244"/>
      <c r="E50" s="244"/>
      <c r="F50" s="244"/>
      <c r="G50" s="312"/>
      <c r="H50" s="313"/>
      <c r="I50" s="1156"/>
      <c r="J50" s="314" t="s">
        <v>515</v>
      </c>
      <c r="K50" s="315" t="s">
        <v>516</v>
      </c>
      <c r="L50" s="316" t="s">
        <v>517</v>
      </c>
      <c r="M50" s="317" t="s">
        <v>518</v>
      </c>
      <c r="N50" s="318" t="s">
        <v>519</v>
      </c>
    </row>
    <row r="51" spans="1:14">
      <c r="A51" s="248"/>
      <c r="B51" s="244"/>
      <c r="C51" s="244"/>
      <c r="D51" s="244"/>
      <c r="E51" s="244"/>
      <c r="F51" s="244"/>
      <c r="G51" s="310" t="s">
        <v>520</v>
      </c>
      <c r="H51" s="311"/>
      <c r="I51" s="319">
        <v>2123864</v>
      </c>
      <c r="J51" s="320">
        <v>31765</v>
      </c>
      <c r="K51" s="321">
        <v>-0.9</v>
      </c>
      <c r="L51" s="322">
        <v>47569</v>
      </c>
      <c r="M51" s="323">
        <v>-23.1</v>
      </c>
      <c r="N51" s="324">
        <v>22.2</v>
      </c>
    </row>
    <row r="52" spans="1:14">
      <c r="A52" s="248"/>
      <c r="B52" s="244"/>
      <c r="C52" s="244"/>
      <c r="D52" s="244"/>
      <c r="E52" s="244"/>
      <c r="F52" s="244"/>
      <c r="G52" s="325"/>
      <c r="H52" s="326" t="s">
        <v>521</v>
      </c>
      <c r="I52" s="327">
        <v>1152851</v>
      </c>
      <c r="J52" s="328">
        <v>17243</v>
      </c>
      <c r="K52" s="329">
        <v>-3.6</v>
      </c>
      <c r="L52" s="330">
        <v>26255</v>
      </c>
      <c r="M52" s="331">
        <v>-18.399999999999999</v>
      </c>
      <c r="N52" s="332">
        <v>14.8</v>
      </c>
    </row>
    <row r="53" spans="1:14">
      <c r="A53" s="248"/>
      <c r="B53" s="244"/>
      <c r="C53" s="244"/>
      <c r="D53" s="244"/>
      <c r="E53" s="244"/>
      <c r="F53" s="244"/>
      <c r="G53" s="310" t="s">
        <v>522</v>
      </c>
      <c r="H53" s="311"/>
      <c r="I53" s="319">
        <v>3673869</v>
      </c>
      <c r="J53" s="320">
        <v>54317</v>
      </c>
      <c r="K53" s="321">
        <v>71</v>
      </c>
      <c r="L53" s="322">
        <v>50880</v>
      </c>
      <c r="M53" s="323">
        <v>7</v>
      </c>
      <c r="N53" s="324">
        <v>64</v>
      </c>
    </row>
    <row r="54" spans="1:14">
      <c r="A54" s="248"/>
      <c r="B54" s="244"/>
      <c r="C54" s="244"/>
      <c r="D54" s="244"/>
      <c r="E54" s="244"/>
      <c r="F54" s="244"/>
      <c r="G54" s="325"/>
      <c r="H54" s="326" t="s">
        <v>521</v>
      </c>
      <c r="I54" s="327">
        <v>1726820</v>
      </c>
      <c r="J54" s="328">
        <v>25531</v>
      </c>
      <c r="K54" s="329">
        <v>48.1</v>
      </c>
      <c r="L54" s="330">
        <v>26879</v>
      </c>
      <c r="M54" s="331">
        <v>2.4</v>
      </c>
      <c r="N54" s="332">
        <v>45.7</v>
      </c>
    </row>
    <row r="55" spans="1:14">
      <c r="A55" s="248"/>
      <c r="B55" s="244"/>
      <c r="C55" s="244"/>
      <c r="D55" s="244"/>
      <c r="E55" s="244"/>
      <c r="F55" s="244"/>
      <c r="G55" s="310" t="s">
        <v>523</v>
      </c>
      <c r="H55" s="311"/>
      <c r="I55" s="319">
        <v>4047363</v>
      </c>
      <c r="J55" s="320">
        <v>59726</v>
      </c>
      <c r="K55" s="321">
        <v>10</v>
      </c>
      <c r="L55" s="322">
        <v>63956</v>
      </c>
      <c r="M55" s="323">
        <v>25.7</v>
      </c>
      <c r="N55" s="324">
        <v>-15.7</v>
      </c>
    </row>
    <row r="56" spans="1:14">
      <c r="A56" s="248"/>
      <c r="B56" s="244"/>
      <c r="C56" s="244"/>
      <c r="D56" s="244"/>
      <c r="E56" s="244"/>
      <c r="F56" s="244"/>
      <c r="G56" s="325"/>
      <c r="H56" s="326" t="s">
        <v>521</v>
      </c>
      <c r="I56" s="327">
        <v>1436032</v>
      </c>
      <c r="J56" s="328">
        <v>21191</v>
      </c>
      <c r="K56" s="329">
        <v>-17</v>
      </c>
      <c r="L56" s="330">
        <v>29239</v>
      </c>
      <c r="M56" s="331">
        <v>8.8000000000000007</v>
      </c>
      <c r="N56" s="332">
        <v>-25.8</v>
      </c>
    </row>
    <row r="57" spans="1:14">
      <c r="A57" s="248"/>
      <c r="B57" s="244"/>
      <c r="C57" s="244"/>
      <c r="D57" s="244"/>
      <c r="E57" s="244"/>
      <c r="F57" s="244"/>
      <c r="G57" s="310" t="s">
        <v>524</v>
      </c>
      <c r="H57" s="311"/>
      <c r="I57" s="319">
        <v>3960106</v>
      </c>
      <c r="J57" s="320">
        <v>58351</v>
      </c>
      <c r="K57" s="321">
        <v>-2.2999999999999998</v>
      </c>
      <c r="L57" s="322">
        <v>66255</v>
      </c>
      <c r="M57" s="323">
        <v>3.6</v>
      </c>
      <c r="N57" s="324">
        <v>-5.9</v>
      </c>
    </row>
    <row r="58" spans="1:14">
      <c r="A58" s="248"/>
      <c r="B58" s="244"/>
      <c r="C58" s="244"/>
      <c r="D58" s="244"/>
      <c r="E58" s="244"/>
      <c r="F58" s="244"/>
      <c r="G58" s="325"/>
      <c r="H58" s="326" t="s">
        <v>521</v>
      </c>
      <c r="I58" s="327">
        <v>1698550</v>
      </c>
      <c r="J58" s="328">
        <v>25028</v>
      </c>
      <c r="K58" s="329">
        <v>18.100000000000001</v>
      </c>
      <c r="L58" s="330">
        <v>31822</v>
      </c>
      <c r="M58" s="331">
        <v>8.8000000000000007</v>
      </c>
      <c r="N58" s="332">
        <v>9.3000000000000007</v>
      </c>
    </row>
    <row r="59" spans="1:14">
      <c r="A59" s="248"/>
      <c r="B59" s="244"/>
      <c r="C59" s="244"/>
      <c r="D59" s="244"/>
      <c r="E59" s="244"/>
      <c r="F59" s="244"/>
      <c r="G59" s="310" t="s">
        <v>525</v>
      </c>
      <c r="H59" s="311"/>
      <c r="I59" s="319">
        <v>3689448</v>
      </c>
      <c r="J59" s="320">
        <v>54263</v>
      </c>
      <c r="K59" s="321">
        <v>-7</v>
      </c>
      <c r="L59" s="322">
        <v>54227</v>
      </c>
      <c r="M59" s="323">
        <v>-18.2</v>
      </c>
      <c r="N59" s="324">
        <v>11.2</v>
      </c>
    </row>
    <row r="60" spans="1:14">
      <c r="A60" s="248"/>
      <c r="B60" s="244"/>
      <c r="C60" s="244"/>
      <c r="D60" s="244"/>
      <c r="E60" s="244"/>
      <c r="F60" s="244"/>
      <c r="G60" s="325"/>
      <c r="H60" s="326" t="s">
        <v>521</v>
      </c>
      <c r="I60" s="333">
        <v>1679058</v>
      </c>
      <c r="J60" s="328">
        <v>24695</v>
      </c>
      <c r="K60" s="329">
        <v>-1.3</v>
      </c>
      <c r="L60" s="330">
        <v>29694</v>
      </c>
      <c r="M60" s="331">
        <v>-6.7</v>
      </c>
      <c r="N60" s="332">
        <v>5.4</v>
      </c>
    </row>
    <row r="61" spans="1:14">
      <c r="A61" s="248"/>
      <c r="B61" s="244"/>
      <c r="C61" s="244"/>
      <c r="D61" s="244"/>
      <c r="E61" s="244"/>
      <c r="F61" s="244"/>
      <c r="G61" s="310" t="s">
        <v>526</v>
      </c>
      <c r="H61" s="334"/>
      <c r="I61" s="335">
        <v>3498930</v>
      </c>
      <c r="J61" s="336">
        <v>51684</v>
      </c>
      <c r="K61" s="337">
        <v>14.2</v>
      </c>
      <c r="L61" s="338">
        <v>56577</v>
      </c>
      <c r="M61" s="339">
        <v>-1</v>
      </c>
      <c r="N61" s="324">
        <v>15.2</v>
      </c>
    </row>
    <row r="62" spans="1:14">
      <c r="A62" s="248"/>
      <c r="B62" s="244"/>
      <c r="C62" s="244"/>
      <c r="D62" s="244"/>
      <c r="E62" s="244"/>
      <c r="F62" s="244"/>
      <c r="G62" s="325"/>
      <c r="H62" s="326" t="s">
        <v>521</v>
      </c>
      <c r="I62" s="327">
        <v>1538662</v>
      </c>
      <c r="J62" s="328">
        <v>22738</v>
      </c>
      <c r="K62" s="329">
        <v>8.9</v>
      </c>
      <c r="L62" s="330">
        <v>28778</v>
      </c>
      <c r="M62" s="331">
        <v>-1</v>
      </c>
      <c r="N62" s="332">
        <v>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94" zoomScaleNormal="100" zoomScaleSheetLayoutView="55" workbookViewId="0">
      <selection activeCell="I47" sqref="I47"/>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85"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0" zoomScale="75" zoomScaleNormal="75" zoomScaleSheetLayoutView="100" workbookViewId="0">
      <selection activeCell="H42" sqref="H42"/>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69" t="s">
        <v>3</v>
      </c>
      <c r="D47" s="1169"/>
      <c r="E47" s="1170"/>
      <c r="F47" s="11">
        <v>15.48</v>
      </c>
      <c r="G47" s="12">
        <v>19.22</v>
      </c>
      <c r="H47" s="12">
        <v>21.86</v>
      </c>
      <c r="I47" s="12">
        <v>24.51</v>
      </c>
      <c r="J47" s="13">
        <v>27.67</v>
      </c>
    </row>
    <row r="48" spans="2:10" ht="57.75" customHeight="1">
      <c r="B48" s="14"/>
      <c r="C48" s="1171" t="s">
        <v>4</v>
      </c>
      <c r="D48" s="1171"/>
      <c r="E48" s="1172"/>
      <c r="F48" s="15">
        <v>5.73</v>
      </c>
      <c r="G48" s="16">
        <v>5.2</v>
      </c>
      <c r="H48" s="16">
        <v>4.78</v>
      </c>
      <c r="I48" s="16">
        <v>6.44</v>
      </c>
      <c r="J48" s="17">
        <v>4.68</v>
      </c>
    </row>
    <row r="49" spans="2:10" ht="57.75" customHeight="1" thickBot="1">
      <c r="B49" s="18"/>
      <c r="C49" s="1173" t="s">
        <v>5</v>
      </c>
      <c r="D49" s="1173"/>
      <c r="E49" s="1174"/>
      <c r="F49" s="19">
        <v>6.68</v>
      </c>
      <c r="G49" s="20">
        <v>3.25</v>
      </c>
      <c r="H49" s="20">
        <v>2.4900000000000002</v>
      </c>
      <c r="I49" s="20">
        <v>4.16</v>
      </c>
      <c r="J49" s="21">
        <v>1.53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2017-04-24T04:13:05Z</cp:lastPrinted>
  <dcterms:created xsi:type="dcterms:W3CDTF">2017-02-15T21:30:03Z</dcterms:created>
  <dcterms:modified xsi:type="dcterms:W3CDTF">2017-05-23T04:01:43Z</dcterms:modified>
  <cp:category/>
</cp:coreProperties>
</file>