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5\選管事務局\01局長・選挙全般\7 　 市議会議員選挙\◎しおり・諸用紙綴\作業用\00　ＣＤによる配布データ\作成ツール\"/>
    </mc:Choice>
  </mc:AlternateContent>
  <xr:revisionPtr revIDLastSave="0" documentId="13_ncr:1_{7DAC538D-B0C9-47D6-97F8-71C7E1497EFF}" xr6:coauthVersionLast="47" xr6:coauthVersionMax="47" xr10:uidLastSave="{00000000-0000-0000-0000-000000000000}"/>
  <bookViews>
    <workbookView xWindow="-28920" yWindow="-15" windowWidth="29040" windowHeight="15720" tabRatio="817" activeTab="2" xr2:uid="{00000000-000D-0000-FFFF-FFFF00000000}"/>
  </bookViews>
  <sheets>
    <sheet name="【収入】基礎データ" sheetId="7" r:id="rId1"/>
    <sheet name="【支出】基礎データ" sheetId="1" r:id="rId2"/>
    <sheet name="候補者と公営などのデータ" sheetId="8" r:id="rId3"/>
    <sheet name="収支報告書（自動表示）" sheetId="5" r:id="rId4"/>
    <sheet name="領収書等の徴し難い支出の明細書" sheetId="3" r:id="rId5"/>
    <sheet name="振込明細" sheetId="6" r:id="rId6"/>
    <sheet name="収支集計票（入力不要）" sheetId="2" r:id="rId7"/>
    <sheet name="コード表" sheetId="4" r:id="rId8"/>
  </sheets>
  <definedNames>
    <definedName name="_xlnm.Print_Area" localSheetId="1">【支出】基礎データ!$A$1:$P$101</definedName>
    <definedName name="_xlnm.Print_Area" localSheetId="0">【収入】基礎データ!$A$1:$L$31</definedName>
    <definedName name="_xlnm.Print_Area" localSheetId="7">コード表!$A$1:$M$13</definedName>
    <definedName name="_xlnm.Print_Area" localSheetId="2">候補者と公営などのデータ!$A$1:$K$38</definedName>
    <definedName name="_xlnm.Print_Area" localSheetId="6">'収支集計票（入力不要）'!$A$1:$F$28</definedName>
    <definedName name="_xlnm.Print_Area" localSheetId="3">'収支報告書（自動表示）'!$C$1:$S$334</definedName>
    <definedName name="_xlnm.Print_Area" localSheetId="5">振込明細!$A$1:$F$19</definedName>
    <definedName name="_xlnm.Print_Area" localSheetId="4">領収書等の徴し難い支出の明細書!$C$1:$G$24</definedName>
    <definedName name="_xlnm.Print_Titles" localSheetId="1">【支出】基礎データ!$1:$1</definedName>
    <definedName name="_xlnm.Print_Titles" localSheetId="3">'収支報告書（自動表示）'!$50:$51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30" i="5" l="1"/>
  <c r="N45" i="5" l="1"/>
  <c r="E2" i="6" l="1"/>
  <c r="D4" i="6"/>
  <c r="C4" i="6"/>
  <c r="A4" i="3" l="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 i="1"/>
  <c r="S2" i="1"/>
  <c r="F12" i="3"/>
  <c r="C6" i="3"/>
  <c r="D6" i="3"/>
  <c r="E6" i="3"/>
  <c r="F6" i="3"/>
  <c r="C7" i="3"/>
  <c r="D7" i="3"/>
  <c r="E7" i="3"/>
  <c r="F7" i="3"/>
  <c r="C8" i="3"/>
  <c r="D8" i="3"/>
  <c r="E8" i="3"/>
  <c r="F8" i="3"/>
  <c r="C9" i="3"/>
  <c r="D9" i="3"/>
  <c r="E9" i="3"/>
  <c r="F9" i="3"/>
  <c r="C10" i="3"/>
  <c r="D10" i="3"/>
  <c r="E10" i="3"/>
  <c r="F10" i="3"/>
  <c r="C11" i="3"/>
  <c r="D11" i="3"/>
  <c r="E11" i="3"/>
  <c r="F11" i="3"/>
  <c r="C12" i="3"/>
  <c r="D12" i="3"/>
  <c r="E12" i="3"/>
  <c r="F5" i="3"/>
  <c r="E5" i="3"/>
  <c r="D5" i="3"/>
  <c r="C5" i="3"/>
  <c r="A6" i="6"/>
  <c r="C14" i="3"/>
  <c r="F37" i="5"/>
  <c r="E14" i="3" l="1"/>
  <c r="D12" i="2" l="1"/>
  <c r="D11" i="2"/>
  <c r="H3" i="5"/>
  <c r="D3" i="5"/>
  <c r="D3" i="1"/>
  <c r="E3" i="1"/>
  <c r="D4" i="1"/>
  <c r="E4" i="1"/>
  <c r="D5" i="1"/>
  <c r="E5" i="1"/>
  <c r="D6" i="1"/>
  <c r="E6" i="1"/>
  <c r="D7" i="1"/>
  <c r="E7" i="1"/>
  <c r="D8" i="1"/>
  <c r="E8" i="1"/>
  <c r="D9" i="1"/>
  <c r="E9" i="1"/>
  <c r="D10" i="1"/>
  <c r="E10" i="1"/>
  <c r="D11" i="1"/>
  <c r="E11" i="1"/>
  <c r="D12" i="1"/>
  <c r="E12" i="1"/>
  <c r="D13" i="1"/>
  <c r="E13" i="1"/>
  <c r="D14" i="1"/>
  <c r="E14" i="1"/>
  <c r="D15" i="1"/>
  <c r="E15" i="1"/>
  <c r="D16" i="1"/>
  <c r="E16" i="1"/>
  <c r="D17" i="1"/>
  <c r="E17" i="1"/>
  <c r="D18" i="1"/>
  <c r="E18" i="1"/>
  <c r="D19" i="1"/>
  <c r="E19" i="1"/>
  <c r="D20" i="1"/>
  <c r="E20" i="1"/>
  <c r="D21" i="1"/>
  <c r="E21" i="1"/>
  <c r="D22" i="1"/>
  <c r="E22" i="1"/>
  <c r="D23" i="1"/>
  <c r="E23" i="1"/>
  <c r="D24" i="1"/>
  <c r="E24" i="1"/>
  <c r="D25" i="1"/>
  <c r="E25" i="1"/>
  <c r="D26" i="1"/>
  <c r="E26" i="1"/>
  <c r="D27" i="1"/>
  <c r="E27" i="1"/>
  <c r="D28" i="1"/>
  <c r="E28" i="1"/>
  <c r="D29" i="1"/>
  <c r="E29" i="1"/>
  <c r="D30" i="1"/>
  <c r="E30" i="1"/>
  <c r="D31" i="1"/>
  <c r="E31" i="1"/>
  <c r="D32" i="1"/>
  <c r="E32" i="1"/>
  <c r="D33" i="1"/>
  <c r="E33" i="1"/>
  <c r="D34" i="1"/>
  <c r="E34" i="1"/>
  <c r="D35" i="1"/>
  <c r="E35" i="1"/>
  <c r="D36" i="1"/>
  <c r="E36" i="1"/>
  <c r="D37" i="1"/>
  <c r="E37" i="1"/>
  <c r="D38" i="1"/>
  <c r="E38" i="1"/>
  <c r="D39" i="1"/>
  <c r="E39" i="1"/>
  <c r="D40" i="1"/>
  <c r="E40" i="1"/>
  <c r="D41" i="1"/>
  <c r="E41" i="1"/>
  <c r="D42" i="1"/>
  <c r="E42" i="1"/>
  <c r="D43" i="1"/>
  <c r="E43" i="1"/>
  <c r="D44" i="1"/>
  <c r="E44" i="1"/>
  <c r="D45" i="1"/>
  <c r="E45" i="1"/>
  <c r="D46" i="1"/>
  <c r="E46" i="1"/>
  <c r="D47" i="1"/>
  <c r="E47" i="1"/>
  <c r="D48" i="1"/>
  <c r="E48" i="1"/>
  <c r="D49" i="1"/>
  <c r="E49" i="1"/>
  <c r="D50" i="1"/>
  <c r="E50" i="1"/>
  <c r="D51" i="1"/>
  <c r="E51" i="1"/>
  <c r="D52" i="1"/>
  <c r="E52" i="1"/>
  <c r="D53" i="1"/>
  <c r="E53" i="1"/>
  <c r="D54" i="1"/>
  <c r="E54" i="1"/>
  <c r="D55" i="1"/>
  <c r="E55" i="1"/>
  <c r="D56" i="1"/>
  <c r="E56" i="1"/>
  <c r="D57" i="1"/>
  <c r="E57" i="1"/>
  <c r="D58" i="1"/>
  <c r="E58" i="1"/>
  <c r="D59" i="1"/>
  <c r="E59" i="1"/>
  <c r="D60" i="1"/>
  <c r="E60" i="1"/>
  <c r="D61" i="1"/>
  <c r="E61" i="1"/>
  <c r="D62" i="1"/>
  <c r="E62" i="1"/>
  <c r="D63" i="1"/>
  <c r="E63" i="1"/>
  <c r="D64" i="1"/>
  <c r="E64" i="1"/>
  <c r="D65" i="1"/>
  <c r="E65" i="1"/>
  <c r="D66" i="1"/>
  <c r="E66" i="1"/>
  <c r="D67" i="1"/>
  <c r="E67" i="1"/>
  <c r="D68" i="1"/>
  <c r="E68" i="1"/>
  <c r="D69" i="1"/>
  <c r="E69" i="1"/>
  <c r="D70" i="1"/>
  <c r="E70" i="1"/>
  <c r="D71" i="1"/>
  <c r="E71" i="1"/>
  <c r="D72" i="1"/>
  <c r="E72" i="1"/>
  <c r="D73" i="1"/>
  <c r="E73" i="1"/>
  <c r="D74" i="1"/>
  <c r="E74" i="1"/>
  <c r="D75" i="1"/>
  <c r="E75" i="1"/>
  <c r="D76" i="1"/>
  <c r="E76" i="1"/>
  <c r="D77" i="1"/>
  <c r="E77" i="1"/>
  <c r="D78" i="1"/>
  <c r="E78" i="1"/>
  <c r="D79" i="1"/>
  <c r="E79" i="1"/>
  <c r="D80" i="1"/>
  <c r="E80" i="1"/>
  <c r="D81" i="1"/>
  <c r="E81" i="1"/>
  <c r="D82" i="1"/>
  <c r="E82" i="1"/>
  <c r="D83" i="1"/>
  <c r="E83" i="1"/>
  <c r="D84" i="1"/>
  <c r="E84" i="1"/>
  <c r="D85" i="1"/>
  <c r="E85" i="1"/>
  <c r="D86" i="1"/>
  <c r="E86" i="1"/>
  <c r="D87" i="1"/>
  <c r="E87" i="1"/>
  <c r="D88" i="1"/>
  <c r="E88" i="1"/>
  <c r="D89" i="1"/>
  <c r="E89" i="1"/>
  <c r="D90" i="1"/>
  <c r="E90" i="1"/>
  <c r="D91" i="1"/>
  <c r="E91" i="1"/>
  <c r="D92" i="1"/>
  <c r="E92" i="1"/>
  <c r="D93" i="1"/>
  <c r="E93" i="1"/>
  <c r="D94" i="1"/>
  <c r="E94" i="1"/>
  <c r="D95" i="1"/>
  <c r="E95" i="1"/>
  <c r="D96" i="1"/>
  <c r="E96" i="1"/>
  <c r="D97" i="1"/>
  <c r="E97" i="1"/>
  <c r="D98" i="1"/>
  <c r="E98" i="1"/>
  <c r="D99" i="1"/>
  <c r="E99" i="1"/>
  <c r="D100" i="1"/>
  <c r="E100" i="1"/>
  <c r="D101" i="1"/>
  <c r="E101" i="1"/>
  <c r="D102" i="1"/>
  <c r="E102" i="1"/>
  <c r="D103" i="1"/>
  <c r="E103" i="1"/>
  <c r="D104" i="1"/>
  <c r="E104" i="1"/>
  <c r="D105" i="1"/>
  <c r="E105" i="1"/>
  <c r="D106" i="1"/>
  <c r="E106" i="1"/>
  <c r="D107" i="1"/>
  <c r="E107" i="1"/>
  <c r="D108" i="1"/>
  <c r="E108" i="1"/>
  <c r="D109" i="1"/>
  <c r="E109" i="1"/>
  <c r="D110" i="1"/>
  <c r="E110" i="1"/>
  <c r="D111" i="1"/>
  <c r="E111" i="1"/>
  <c r="D112" i="1"/>
  <c r="E112" i="1"/>
  <c r="D113" i="1"/>
  <c r="E113" i="1"/>
  <c r="D114" i="1"/>
  <c r="E114" i="1"/>
  <c r="D115" i="1"/>
  <c r="E115" i="1"/>
  <c r="D116" i="1"/>
  <c r="E116" i="1"/>
  <c r="D117" i="1"/>
  <c r="E117" i="1"/>
  <c r="D118" i="1"/>
  <c r="E118" i="1"/>
  <c r="D119" i="1"/>
  <c r="E119" i="1"/>
  <c r="D120" i="1"/>
  <c r="E120" i="1"/>
  <c r="D121" i="1"/>
  <c r="E121" i="1"/>
  <c r="D122" i="1"/>
  <c r="E122" i="1"/>
  <c r="D123" i="1"/>
  <c r="E123" i="1"/>
  <c r="D124" i="1"/>
  <c r="E124" i="1"/>
  <c r="D125" i="1"/>
  <c r="E125" i="1"/>
  <c r="D126" i="1"/>
  <c r="E126" i="1"/>
  <c r="D127" i="1"/>
  <c r="E127" i="1"/>
  <c r="D128" i="1"/>
  <c r="E128" i="1"/>
  <c r="D129" i="1"/>
  <c r="E129" i="1"/>
  <c r="D130" i="1"/>
  <c r="E130" i="1"/>
  <c r="D131" i="1"/>
  <c r="E131" i="1"/>
  <c r="D132" i="1"/>
  <c r="E132" i="1"/>
  <c r="D133" i="1"/>
  <c r="E133" i="1"/>
  <c r="D134" i="1"/>
  <c r="E134" i="1"/>
  <c r="D135" i="1"/>
  <c r="E135" i="1"/>
  <c r="D136" i="1"/>
  <c r="E136" i="1"/>
  <c r="D137" i="1"/>
  <c r="E137" i="1"/>
  <c r="D138" i="1"/>
  <c r="E138" i="1"/>
  <c r="D139" i="1"/>
  <c r="E139" i="1"/>
  <c r="D140" i="1"/>
  <c r="E140" i="1"/>
  <c r="D141" i="1"/>
  <c r="E141" i="1"/>
  <c r="D142" i="1"/>
  <c r="E142" i="1"/>
  <c r="D143" i="1"/>
  <c r="E143" i="1"/>
  <c r="D144" i="1"/>
  <c r="E144" i="1"/>
  <c r="D145" i="1"/>
  <c r="E145" i="1"/>
  <c r="D146" i="1"/>
  <c r="E146" i="1"/>
  <c r="D147" i="1"/>
  <c r="E147" i="1"/>
  <c r="D148" i="1"/>
  <c r="E148" i="1"/>
  <c r="D149" i="1"/>
  <c r="E149" i="1"/>
  <c r="D150" i="1"/>
  <c r="E150" i="1"/>
  <c r="D151" i="1"/>
  <c r="E151" i="1"/>
  <c r="D152" i="1"/>
  <c r="E152" i="1"/>
  <c r="D153" i="1"/>
  <c r="E153" i="1"/>
  <c r="D154" i="1"/>
  <c r="E154" i="1"/>
  <c r="D155" i="1"/>
  <c r="E155" i="1"/>
  <c r="D156" i="1"/>
  <c r="E156" i="1"/>
  <c r="D157" i="1"/>
  <c r="E157" i="1"/>
  <c r="D158" i="1"/>
  <c r="E158" i="1"/>
  <c r="D159" i="1"/>
  <c r="E159" i="1"/>
  <c r="D160" i="1"/>
  <c r="E160" i="1"/>
  <c r="D161" i="1"/>
  <c r="E161" i="1"/>
  <c r="D162" i="1"/>
  <c r="E162" i="1"/>
  <c r="D163" i="1"/>
  <c r="E163" i="1"/>
  <c r="D164" i="1"/>
  <c r="E164" i="1"/>
  <c r="D165" i="1"/>
  <c r="E165" i="1"/>
  <c r="D166" i="1"/>
  <c r="E166" i="1"/>
  <c r="D167" i="1"/>
  <c r="E167" i="1"/>
  <c r="D168" i="1"/>
  <c r="E168" i="1"/>
  <c r="D169" i="1"/>
  <c r="E169" i="1"/>
  <c r="D170" i="1"/>
  <c r="E170" i="1"/>
  <c r="D171" i="1"/>
  <c r="E171" i="1"/>
  <c r="D172" i="1"/>
  <c r="E172" i="1"/>
  <c r="D173" i="1"/>
  <c r="E173" i="1"/>
  <c r="D174" i="1"/>
  <c r="E174" i="1"/>
  <c r="D175" i="1"/>
  <c r="E175" i="1"/>
  <c r="D176" i="1"/>
  <c r="E176" i="1"/>
  <c r="D177" i="1"/>
  <c r="E177" i="1"/>
  <c r="D178" i="1"/>
  <c r="E178" i="1"/>
  <c r="D179" i="1"/>
  <c r="E179" i="1"/>
  <c r="D180" i="1"/>
  <c r="E180" i="1"/>
  <c r="D181" i="1"/>
  <c r="E181" i="1"/>
  <c r="D182" i="1"/>
  <c r="E182" i="1"/>
  <c r="D183" i="1"/>
  <c r="E183" i="1"/>
  <c r="D184" i="1"/>
  <c r="E184" i="1"/>
  <c r="D185" i="1"/>
  <c r="E185" i="1"/>
  <c r="D186" i="1"/>
  <c r="E186" i="1"/>
  <c r="D187" i="1"/>
  <c r="E187" i="1"/>
  <c r="D188" i="1"/>
  <c r="E188" i="1"/>
  <c r="D189" i="1"/>
  <c r="E189" i="1"/>
  <c r="D190" i="1"/>
  <c r="E190" i="1"/>
  <c r="D191" i="1"/>
  <c r="E191" i="1"/>
  <c r="D192" i="1"/>
  <c r="E192" i="1"/>
  <c r="D193" i="1"/>
  <c r="E193" i="1"/>
  <c r="D194" i="1"/>
  <c r="E194" i="1"/>
  <c r="D195" i="1"/>
  <c r="E195" i="1"/>
  <c r="D196" i="1"/>
  <c r="E196" i="1"/>
  <c r="D197" i="1"/>
  <c r="E197" i="1"/>
  <c r="D198" i="1"/>
  <c r="E198" i="1"/>
  <c r="D199" i="1"/>
  <c r="E199" i="1"/>
  <c r="D200" i="1"/>
  <c r="E200" i="1"/>
  <c r="D201" i="1"/>
  <c r="E201" i="1"/>
  <c r="D202" i="1"/>
  <c r="E202" i="1"/>
  <c r="D203" i="1"/>
  <c r="E203" i="1"/>
  <c r="D204" i="1"/>
  <c r="E204" i="1"/>
  <c r="D205" i="1"/>
  <c r="E205" i="1"/>
  <c r="D206" i="1"/>
  <c r="E206" i="1"/>
  <c r="D207" i="1"/>
  <c r="E207" i="1"/>
  <c r="D208" i="1"/>
  <c r="E208" i="1"/>
  <c r="D209" i="1"/>
  <c r="E209" i="1"/>
  <c r="D210" i="1"/>
  <c r="E210" i="1"/>
  <c r="D211" i="1"/>
  <c r="E211" i="1"/>
  <c r="D212" i="1"/>
  <c r="E212" i="1"/>
  <c r="D213" i="1"/>
  <c r="E213" i="1"/>
  <c r="D214" i="1"/>
  <c r="E214" i="1"/>
  <c r="D215" i="1"/>
  <c r="E215" i="1"/>
  <c r="D216" i="1"/>
  <c r="E216" i="1"/>
  <c r="D217" i="1"/>
  <c r="E217" i="1"/>
  <c r="D218" i="1"/>
  <c r="E218" i="1"/>
  <c r="D219" i="1"/>
  <c r="E219" i="1"/>
  <c r="D220" i="1"/>
  <c r="E220" i="1"/>
  <c r="D221" i="1"/>
  <c r="E221" i="1"/>
  <c r="D222" i="1"/>
  <c r="E222" i="1"/>
  <c r="D223" i="1"/>
  <c r="E223" i="1"/>
  <c r="D224" i="1"/>
  <c r="E224" i="1"/>
  <c r="D225" i="1"/>
  <c r="E225" i="1"/>
  <c r="D226" i="1"/>
  <c r="E226" i="1"/>
  <c r="D227" i="1"/>
  <c r="E227" i="1"/>
  <c r="D228" i="1"/>
  <c r="E228" i="1"/>
  <c r="D229" i="1"/>
  <c r="E229" i="1"/>
  <c r="D230" i="1"/>
  <c r="E230" i="1"/>
  <c r="D231" i="1"/>
  <c r="E231" i="1"/>
  <c r="D232" i="1"/>
  <c r="E232" i="1"/>
  <c r="D233" i="1"/>
  <c r="E233" i="1"/>
  <c r="D234" i="1"/>
  <c r="E234" i="1"/>
  <c r="D235" i="1"/>
  <c r="E235" i="1"/>
  <c r="D236" i="1"/>
  <c r="E236" i="1"/>
  <c r="D237" i="1"/>
  <c r="E237" i="1"/>
  <c r="D238" i="1"/>
  <c r="E238" i="1"/>
  <c r="D239" i="1"/>
  <c r="E239" i="1"/>
  <c r="D240" i="1"/>
  <c r="E240" i="1"/>
  <c r="D241" i="1"/>
  <c r="E241" i="1"/>
  <c r="D242" i="1"/>
  <c r="E242" i="1"/>
  <c r="D243" i="1"/>
  <c r="E243" i="1"/>
  <c r="D244" i="1"/>
  <c r="E244" i="1"/>
  <c r="D245" i="1"/>
  <c r="E245" i="1"/>
  <c r="D246" i="1"/>
  <c r="E246" i="1"/>
  <c r="D247" i="1"/>
  <c r="E247" i="1"/>
  <c r="D248" i="1"/>
  <c r="E248" i="1"/>
  <c r="D249" i="1"/>
  <c r="E249" i="1"/>
  <c r="D250" i="1"/>
  <c r="E250" i="1"/>
  <c r="D251" i="1"/>
  <c r="E251" i="1"/>
  <c r="D252" i="1"/>
  <c r="E252" i="1"/>
  <c r="D253" i="1"/>
  <c r="E253" i="1"/>
  <c r="D254" i="1"/>
  <c r="E254" i="1"/>
  <c r="D255" i="1"/>
  <c r="E255" i="1"/>
  <c r="D256" i="1"/>
  <c r="E256" i="1"/>
  <c r="D257" i="1"/>
  <c r="E257" i="1"/>
  <c r="D258" i="1"/>
  <c r="E258" i="1"/>
  <c r="D259" i="1"/>
  <c r="E259" i="1"/>
  <c r="D260" i="1"/>
  <c r="E260" i="1"/>
  <c r="D261" i="1"/>
  <c r="E261" i="1"/>
  <c r="D262" i="1"/>
  <c r="E262" i="1"/>
  <c r="D263" i="1"/>
  <c r="E263" i="1"/>
  <c r="D264" i="1"/>
  <c r="E264" i="1"/>
  <c r="D265" i="1"/>
  <c r="E265" i="1"/>
  <c r="D266" i="1"/>
  <c r="E266" i="1"/>
  <c r="D267" i="1"/>
  <c r="E267" i="1"/>
  <c r="D268" i="1"/>
  <c r="E268" i="1"/>
  <c r="D269" i="1"/>
  <c r="E269" i="1"/>
  <c r="D270" i="1"/>
  <c r="E270" i="1"/>
  <c r="D271" i="1"/>
  <c r="E271" i="1"/>
  <c r="D272" i="1"/>
  <c r="E272" i="1"/>
  <c r="D273" i="1"/>
  <c r="E273" i="1"/>
  <c r="D274" i="1"/>
  <c r="E274" i="1"/>
  <c r="D275" i="1"/>
  <c r="E275" i="1"/>
  <c r="D276" i="1"/>
  <c r="E276" i="1"/>
  <c r="D277" i="1"/>
  <c r="E277" i="1"/>
  <c r="D278" i="1"/>
  <c r="E278" i="1"/>
  <c r="D279" i="1"/>
  <c r="E279" i="1"/>
  <c r="D280" i="1"/>
  <c r="E280" i="1"/>
  <c r="D281" i="1"/>
  <c r="E281" i="1"/>
  <c r="D282" i="1"/>
  <c r="E282" i="1"/>
  <c r="D283" i="1"/>
  <c r="E283" i="1"/>
  <c r="D284" i="1"/>
  <c r="E284" i="1"/>
  <c r="D285" i="1"/>
  <c r="E285" i="1"/>
  <c r="D286" i="1"/>
  <c r="E286" i="1"/>
  <c r="D287" i="1"/>
  <c r="E287" i="1"/>
  <c r="D288" i="1"/>
  <c r="E288" i="1"/>
  <c r="D289" i="1"/>
  <c r="E289" i="1"/>
  <c r="D290" i="1"/>
  <c r="E290" i="1"/>
  <c r="D291" i="1"/>
  <c r="E291" i="1"/>
  <c r="D292" i="1"/>
  <c r="E292" i="1"/>
  <c r="D293" i="1"/>
  <c r="E293" i="1"/>
  <c r="D294" i="1"/>
  <c r="E294" i="1"/>
  <c r="D295" i="1"/>
  <c r="E295" i="1"/>
  <c r="D296" i="1"/>
  <c r="E296" i="1"/>
  <c r="D297" i="1"/>
  <c r="E297" i="1"/>
  <c r="D298" i="1"/>
  <c r="E298" i="1"/>
  <c r="D299" i="1"/>
  <c r="E299" i="1"/>
  <c r="D300" i="1"/>
  <c r="E300" i="1"/>
  <c r="D301" i="1"/>
  <c r="E301" i="1"/>
  <c r="E2" i="1"/>
  <c r="D2" i="1"/>
  <c r="D3" i="7"/>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2" i="7"/>
  <c r="D13" i="2" l="1"/>
  <c r="F8" i="5"/>
  <c r="I5" i="5"/>
  <c r="I9" i="5" l="1"/>
  <c r="F9" i="5"/>
  <c r="N13" i="8"/>
  <c r="D8" i="5" s="1"/>
  <c r="N16" i="8"/>
  <c r="D9" i="5" s="1"/>
  <c r="L9" i="5" l="1"/>
  <c r="I8" i="5"/>
  <c r="I6" i="5"/>
  <c r="D8" i="6"/>
  <c r="D7" i="6"/>
  <c r="F16" i="3"/>
  <c r="F19" i="3"/>
  <c r="N332" i="5"/>
  <c r="N331" i="5"/>
  <c r="F38" i="5" l="1"/>
  <c r="F318" i="5"/>
  <c r="F317" i="5"/>
  <c r="M325" i="5"/>
  <c r="K325" i="5"/>
  <c r="M324" i="5"/>
  <c r="K324" i="5"/>
  <c r="A271" i="5" l="1"/>
  <c r="A249" i="5"/>
  <c r="A184" i="5"/>
  <c r="D185" i="5"/>
  <c r="F302" i="5"/>
  <c r="D294" i="5"/>
  <c r="F294" i="5"/>
  <c r="H294" i="5"/>
  <c r="I294" i="5"/>
  <c r="K294" i="5"/>
  <c r="N294" i="5"/>
  <c r="P294" i="5"/>
  <c r="Q294" i="5"/>
  <c r="R294" i="5"/>
  <c r="S294" i="5"/>
  <c r="D295" i="5"/>
  <c r="F295" i="5"/>
  <c r="H295" i="5"/>
  <c r="I295" i="5"/>
  <c r="K295" i="5"/>
  <c r="N295" i="5"/>
  <c r="P295" i="5"/>
  <c r="Q295" i="5"/>
  <c r="R295" i="5"/>
  <c r="S295" i="5"/>
  <c r="D296" i="5"/>
  <c r="F296" i="5"/>
  <c r="H296" i="5"/>
  <c r="I296" i="5"/>
  <c r="K296" i="5"/>
  <c r="N296" i="5"/>
  <c r="P296" i="5"/>
  <c r="Q296" i="5"/>
  <c r="R296" i="5"/>
  <c r="S296" i="5"/>
  <c r="D297" i="5"/>
  <c r="F297" i="5"/>
  <c r="H297" i="5"/>
  <c r="I297" i="5"/>
  <c r="K297" i="5"/>
  <c r="N297" i="5"/>
  <c r="P297" i="5"/>
  <c r="Q297" i="5"/>
  <c r="R297" i="5"/>
  <c r="S297" i="5"/>
  <c r="D298" i="5"/>
  <c r="F298" i="5"/>
  <c r="H298" i="5"/>
  <c r="I298" i="5"/>
  <c r="K298" i="5"/>
  <c r="N298" i="5"/>
  <c r="P298" i="5"/>
  <c r="Q298" i="5"/>
  <c r="R298" i="5"/>
  <c r="S298" i="5"/>
  <c r="D299" i="5"/>
  <c r="F299" i="5"/>
  <c r="H299" i="5"/>
  <c r="I299" i="5"/>
  <c r="K299" i="5"/>
  <c r="N299" i="5"/>
  <c r="P299" i="5"/>
  <c r="Q299" i="5"/>
  <c r="R299" i="5"/>
  <c r="S299" i="5"/>
  <c r="D300" i="5"/>
  <c r="F300" i="5"/>
  <c r="H300" i="5"/>
  <c r="I300" i="5"/>
  <c r="K300" i="5"/>
  <c r="N300" i="5"/>
  <c r="P300" i="5"/>
  <c r="Q300" i="5"/>
  <c r="R300" i="5"/>
  <c r="S300" i="5"/>
  <c r="D301" i="5"/>
  <c r="F301" i="5"/>
  <c r="H301" i="5"/>
  <c r="I301" i="5"/>
  <c r="K301" i="5"/>
  <c r="N301" i="5"/>
  <c r="P301" i="5"/>
  <c r="Q301" i="5"/>
  <c r="R301" i="5"/>
  <c r="S301" i="5"/>
  <c r="D302" i="5"/>
  <c r="H302" i="5"/>
  <c r="I302" i="5"/>
  <c r="K302" i="5"/>
  <c r="N302" i="5"/>
  <c r="P302" i="5"/>
  <c r="Q302" i="5"/>
  <c r="R302" i="5"/>
  <c r="S302" i="5"/>
  <c r="D303" i="5"/>
  <c r="F303" i="5"/>
  <c r="H303" i="5"/>
  <c r="I303" i="5"/>
  <c r="K303" i="5"/>
  <c r="N303" i="5"/>
  <c r="P303" i="5"/>
  <c r="Q303" i="5"/>
  <c r="R303" i="5"/>
  <c r="S303" i="5"/>
  <c r="D304" i="5"/>
  <c r="F304" i="5"/>
  <c r="H304" i="5"/>
  <c r="I304" i="5"/>
  <c r="K304" i="5"/>
  <c r="N304" i="5"/>
  <c r="P304" i="5"/>
  <c r="Q304" i="5"/>
  <c r="R304" i="5"/>
  <c r="S304" i="5"/>
  <c r="D305" i="5"/>
  <c r="F305" i="5"/>
  <c r="H305" i="5"/>
  <c r="I305" i="5"/>
  <c r="K305" i="5"/>
  <c r="N305" i="5"/>
  <c r="P305" i="5"/>
  <c r="Q305" i="5"/>
  <c r="R305" i="5"/>
  <c r="S305" i="5"/>
  <c r="D306" i="5"/>
  <c r="F306" i="5"/>
  <c r="H306" i="5"/>
  <c r="I306" i="5"/>
  <c r="K306" i="5"/>
  <c r="N306" i="5"/>
  <c r="P306" i="5"/>
  <c r="Q306" i="5"/>
  <c r="R306" i="5"/>
  <c r="S306" i="5"/>
  <c r="D307" i="5"/>
  <c r="F307" i="5"/>
  <c r="H307" i="5"/>
  <c r="I307" i="5"/>
  <c r="K307" i="5"/>
  <c r="N307" i="5"/>
  <c r="P307" i="5"/>
  <c r="Q307" i="5"/>
  <c r="R307" i="5"/>
  <c r="S307" i="5"/>
  <c r="D308" i="5"/>
  <c r="F308" i="5"/>
  <c r="H308" i="5"/>
  <c r="I308" i="5"/>
  <c r="K308" i="5"/>
  <c r="N308" i="5"/>
  <c r="P308" i="5"/>
  <c r="Q308" i="5"/>
  <c r="R308" i="5"/>
  <c r="S308" i="5"/>
  <c r="D309" i="5"/>
  <c r="F309" i="5"/>
  <c r="H309" i="5"/>
  <c r="I309" i="5"/>
  <c r="K309" i="5"/>
  <c r="N309" i="5"/>
  <c r="P309" i="5"/>
  <c r="Q309" i="5"/>
  <c r="R309" i="5"/>
  <c r="S309" i="5"/>
  <c r="D310" i="5"/>
  <c r="F310" i="5"/>
  <c r="H310" i="5"/>
  <c r="I310" i="5"/>
  <c r="K310" i="5"/>
  <c r="N310" i="5"/>
  <c r="P310" i="5"/>
  <c r="Q310" i="5"/>
  <c r="R310" i="5"/>
  <c r="S310" i="5"/>
  <c r="D311" i="5"/>
  <c r="F311" i="5"/>
  <c r="H311" i="5"/>
  <c r="I311" i="5"/>
  <c r="K311" i="5"/>
  <c r="N311" i="5"/>
  <c r="P311" i="5"/>
  <c r="Q311" i="5"/>
  <c r="R311" i="5"/>
  <c r="S311" i="5"/>
  <c r="D312" i="5"/>
  <c r="F312" i="5"/>
  <c r="H312" i="5"/>
  <c r="I312" i="5"/>
  <c r="K312" i="5"/>
  <c r="N312" i="5"/>
  <c r="P312" i="5"/>
  <c r="Q312" i="5"/>
  <c r="R312" i="5"/>
  <c r="S312" i="5"/>
  <c r="K273" i="5"/>
  <c r="D272" i="5"/>
  <c r="F272" i="5"/>
  <c r="I272" i="5"/>
  <c r="K272" i="5"/>
  <c r="N272" i="5"/>
  <c r="P272" i="5"/>
  <c r="Q272" i="5"/>
  <c r="R272" i="5"/>
  <c r="S272" i="5"/>
  <c r="D273" i="5"/>
  <c r="F273" i="5"/>
  <c r="H273" i="5"/>
  <c r="I273" i="5"/>
  <c r="N273" i="5"/>
  <c r="P273" i="5"/>
  <c r="Q273" i="5"/>
  <c r="R273" i="5"/>
  <c r="S273" i="5"/>
  <c r="D274" i="5"/>
  <c r="F274" i="5"/>
  <c r="H274" i="5"/>
  <c r="I274" i="5"/>
  <c r="K274" i="5"/>
  <c r="N274" i="5"/>
  <c r="P274" i="5"/>
  <c r="Q274" i="5"/>
  <c r="R274" i="5"/>
  <c r="S274" i="5"/>
  <c r="D275" i="5"/>
  <c r="F275" i="5"/>
  <c r="H275" i="5"/>
  <c r="I275" i="5"/>
  <c r="K275" i="5"/>
  <c r="N275" i="5"/>
  <c r="P275" i="5"/>
  <c r="Q275" i="5"/>
  <c r="R275" i="5"/>
  <c r="S275" i="5"/>
  <c r="D276" i="5"/>
  <c r="F276" i="5"/>
  <c r="H276" i="5"/>
  <c r="I276" i="5"/>
  <c r="K276" i="5"/>
  <c r="N276" i="5"/>
  <c r="P276" i="5"/>
  <c r="Q276" i="5"/>
  <c r="R276" i="5"/>
  <c r="S276" i="5"/>
  <c r="D277" i="5"/>
  <c r="F277" i="5"/>
  <c r="H277" i="5"/>
  <c r="I277" i="5"/>
  <c r="K277" i="5"/>
  <c r="N277" i="5"/>
  <c r="P277" i="5"/>
  <c r="Q277" i="5"/>
  <c r="R277" i="5"/>
  <c r="S277" i="5"/>
  <c r="D278" i="5"/>
  <c r="F278" i="5"/>
  <c r="H278" i="5"/>
  <c r="I278" i="5"/>
  <c r="K278" i="5"/>
  <c r="N278" i="5"/>
  <c r="P278" i="5"/>
  <c r="Q278" i="5"/>
  <c r="R278" i="5"/>
  <c r="S278" i="5"/>
  <c r="D279" i="5"/>
  <c r="F279" i="5"/>
  <c r="H279" i="5"/>
  <c r="I279" i="5"/>
  <c r="K279" i="5"/>
  <c r="N279" i="5"/>
  <c r="P279" i="5"/>
  <c r="Q279" i="5"/>
  <c r="R279" i="5"/>
  <c r="S279" i="5"/>
  <c r="D280" i="5"/>
  <c r="F280" i="5"/>
  <c r="H280" i="5"/>
  <c r="I280" i="5"/>
  <c r="K280" i="5"/>
  <c r="N280" i="5"/>
  <c r="P280" i="5"/>
  <c r="Q280" i="5"/>
  <c r="R280" i="5"/>
  <c r="S280" i="5"/>
  <c r="D281" i="5"/>
  <c r="F281" i="5"/>
  <c r="H281" i="5"/>
  <c r="I281" i="5"/>
  <c r="K281" i="5"/>
  <c r="N281" i="5"/>
  <c r="P281" i="5"/>
  <c r="Q281" i="5"/>
  <c r="R281" i="5"/>
  <c r="S281" i="5"/>
  <c r="D282" i="5"/>
  <c r="F282" i="5"/>
  <c r="H282" i="5"/>
  <c r="I282" i="5"/>
  <c r="K282" i="5"/>
  <c r="N282" i="5"/>
  <c r="P282" i="5"/>
  <c r="Q282" i="5"/>
  <c r="R282" i="5"/>
  <c r="S282" i="5"/>
  <c r="D283" i="5"/>
  <c r="F283" i="5"/>
  <c r="H283" i="5"/>
  <c r="I283" i="5"/>
  <c r="K283" i="5"/>
  <c r="N283" i="5"/>
  <c r="P283" i="5"/>
  <c r="Q283" i="5"/>
  <c r="R283" i="5"/>
  <c r="S283" i="5"/>
  <c r="D284" i="5"/>
  <c r="F284" i="5"/>
  <c r="H284" i="5"/>
  <c r="I284" i="5"/>
  <c r="K284" i="5"/>
  <c r="N284" i="5"/>
  <c r="P284" i="5"/>
  <c r="Q284" i="5"/>
  <c r="R284" i="5"/>
  <c r="S284" i="5"/>
  <c r="D285" i="5"/>
  <c r="F285" i="5"/>
  <c r="H285" i="5"/>
  <c r="I285" i="5"/>
  <c r="K285" i="5"/>
  <c r="N285" i="5"/>
  <c r="P285" i="5"/>
  <c r="Q285" i="5"/>
  <c r="R285" i="5"/>
  <c r="S285" i="5"/>
  <c r="D286" i="5"/>
  <c r="F286" i="5"/>
  <c r="H286" i="5"/>
  <c r="I286" i="5"/>
  <c r="K286" i="5"/>
  <c r="N286" i="5"/>
  <c r="P286" i="5"/>
  <c r="Q286" i="5"/>
  <c r="R286" i="5"/>
  <c r="S286" i="5"/>
  <c r="D287" i="5"/>
  <c r="F287" i="5"/>
  <c r="H287" i="5"/>
  <c r="I287" i="5"/>
  <c r="K287" i="5"/>
  <c r="N287" i="5"/>
  <c r="P287" i="5"/>
  <c r="Q287" i="5"/>
  <c r="R287" i="5"/>
  <c r="S287" i="5"/>
  <c r="D288" i="5"/>
  <c r="F288" i="5"/>
  <c r="H288" i="5"/>
  <c r="I288" i="5"/>
  <c r="K288" i="5"/>
  <c r="N288" i="5"/>
  <c r="P288" i="5"/>
  <c r="Q288" i="5"/>
  <c r="R288" i="5"/>
  <c r="S288" i="5"/>
  <c r="D289" i="5"/>
  <c r="F289" i="5"/>
  <c r="H289" i="5"/>
  <c r="I289" i="5"/>
  <c r="K289" i="5"/>
  <c r="N289" i="5"/>
  <c r="P289" i="5"/>
  <c r="Q289" i="5"/>
  <c r="R289" i="5"/>
  <c r="S289" i="5"/>
  <c r="D290" i="5"/>
  <c r="F290" i="5"/>
  <c r="H290" i="5"/>
  <c r="I290" i="5"/>
  <c r="K290" i="5"/>
  <c r="N290" i="5"/>
  <c r="P290" i="5"/>
  <c r="Q290" i="5"/>
  <c r="R290" i="5"/>
  <c r="S290" i="5"/>
  <c r="D291" i="5"/>
  <c r="F291" i="5"/>
  <c r="H291" i="5"/>
  <c r="I291" i="5"/>
  <c r="K291" i="5"/>
  <c r="N291" i="5"/>
  <c r="P291" i="5"/>
  <c r="Q291" i="5"/>
  <c r="R291" i="5"/>
  <c r="S291" i="5"/>
  <c r="D292" i="5"/>
  <c r="F292" i="5"/>
  <c r="H292" i="5"/>
  <c r="I292" i="5"/>
  <c r="K292" i="5"/>
  <c r="N292" i="5"/>
  <c r="P292" i="5"/>
  <c r="Q292" i="5"/>
  <c r="R292" i="5"/>
  <c r="S292" i="5"/>
  <c r="S192" i="5"/>
  <c r="K187" i="5"/>
  <c r="F186" i="5"/>
  <c r="F185" i="5"/>
  <c r="I185" i="5"/>
  <c r="K185" i="5"/>
  <c r="N185" i="5"/>
  <c r="P185" i="5"/>
  <c r="Q185" i="5"/>
  <c r="R185" i="5"/>
  <c r="S185" i="5"/>
  <c r="D186" i="5"/>
  <c r="H186" i="5"/>
  <c r="I186" i="5"/>
  <c r="K186" i="5"/>
  <c r="N186" i="5"/>
  <c r="P186" i="5"/>
  <c r="Q186" i="5"/>
  <c r="R186" i="5"/>
  <c r="S186" i="5"/>
  <c r="D187" i="5"/>
  <c r="F187" i="5"/>
  <c r="H187" i="5"/>
  <c r="I187" i="5"/>
  <c r="N187" i="5"/>
  <c r="P187" i="5"/>
  <c r="Q187" i="5"/>
  <c r="R187" i="5"/>
  <c r="S187" i="5"/>
  <c r="D188" i="5"/>
  <c r="F188" i="5"/>
  <c r="H188" i="5"/>
  <c r="I188" i="5"/>
  <c r="K188" i="5"/>
  <c r="N188" i="5"/>
  <c r="P188" i="5"/>
  <c r="Q188" i="5"/>
  <c r="R188" i="5"/>
  <c r="S188" i="5"/>
  <c r="D189" i="5"/>
  <c r="F189" i="5"/>
  <c r="H189" i="5"/>
  <c r="I189" i="5"/>
  <c r="K189" i="5"/>
  <c r="N189" i="5"/>
  <c r="P189" i="5"/>
  <c r="Q189" i="5"/>
  <c r="R189" i="5"/>
  <c r="S189" i="5"/>
  <c r="D190" i="5"/>
  <c r="F190" i="5"/>
  <c r="H190" i="5"/>
  <c r="I190" i="5"/>
  <c r="K190" i="5"/>
  <c r="N190" i="5"/>
  <c r="P190" i="5"/>
  <c r="Q190" i="5"/>
  <c r="R190" i="5"/>
  <c r="S190" i="5"/>
  <c r="D191" i="5"/>
  <c r="F191" i="5"/>
  <c r="H191" i="5"/>
  <c r="I191" i="5"/>
  <c r="K191" i="5"/>
  <c r="N191" i="5"/>
  <c r="P191" i="5"/>
  <c r="Q191" i="5"/>
  <c r="R191" i="5"/>
  <c r="S191" i="5"/>
  <c r="D192" i="5"/>
  <c r="F192" i="5"/>
  <c r="H192" i="5"/>
  <c r="I192" i="5"/>
  <c r="K192" i="5"/>
  <c r="N192" i="5"/>
  <c r="P192" i="5"/>
  <c r="Q192" i="5"/>
  <c r="R192" i="5"/>
  <c r="D193" i="5"/>
  <c r="F193" i="5"/>
  <c r="H193" i="5"/>
  <c r="I193" i="5"/>
  <c r="K193" i="5"/>
  <c r="N193" i="5"/>
  <c r="P193" i="5"/>
  <c r="Q193" i="5"/>
  <c r="R193" i="5"/>
  <c r="S193" i="5"/>
  <c r="D194" i="5"/>
  <c r="F194" i="5"/>
  <c r="H194" i="5"/>
  <c r="I194" i="5"/>
  <c r="K194" i="5"/>
  <c r="N194" i="5"/>
  <c r="P194" i="5"/>
  <c r="Q194" i="5"/>
  <c r="R194" i="5"/>
  <c r="S194" i="5"/>
  <c r="D195" i="5"/>
  <c r="F195" i="5"/>
  <c r="H195" i="5"/>
  <c r="I195" i="5"/>
  <c r="K195" i="5"/>
  <c r="N195" i="5"/>
  <c r="P195" i="5"/>
  <c r="Q195" i="5"/>
  <c r="R195" i="5"/>
  <c r="S195" i="5"/>
  <c r="D196" i="5"/>
  <c r="F196" i="5"/>
  <c r="H196" i="5"/>
  <c r="I196" i="5"/>
  <c r="K196" i="5"/>
  <c r="N196" i="5"/>
  <c r="P196" i="5"/>
  <c r="Q196" i="5"/>
  <c r="R196" i="5"/>
  <c r="S196" i="5"/>
  <c r="D197" i="5"/>
  <c r="F197" i="5"/>
  <c r="H197" i="5"/>
  <c r="I197" i="5"/>
  <c r="K197" i="5"/>
  <c r="N197" i="5"/>
  <c r="P197" i="5"/>
  <c r="Q197" i="5"/>
  <c r="R197" i="5"/>
  <c r="S197" i="5"/>
  <c r="D198" i="5"/>
  <c r="F198" i="5"/>
  <c r="H198" i="5"/>
  <c r="I198" i="5"/>
  <c r="K198" i="5"/>
  <c r="N198" i="5"/>
  <c r="P198" i="5"/>
  <c r="Q198" i="5"/>
  <c r="R198" i="5"/>
  <c r="S198" i="5"/>
  <c r="D199" i="5"/>
  <c r="F199" i="5"/>
  <c r="H199" i="5"/>
  <c r="I199" i="5"/>
  <c r="K199" i="5"/>
  <c r="N199" i="5"/>
  <c r="P199" i="5"/>
  <c r="Q199" i="5"/>
  <c r="R199" i="5"/>
  <c r="S199" i="5"/>
  <c r="D200" i="5"/>
  <c r="F200" i="5"/>
  <c r="H200" i="5"/>
  <c r="I200" i="5"/>
  <c r="K200" i="5"/>
  <c r="N200" i="5"/>
  <c r="P200" i="5"/>
  <c r="Q200" i="5"/>
  <c r="R200" i="5"/>
  <c r="S200" i="5"/>
  <c r="D201" i="5"/>
  <c r="F201" i="5"/>
  <c r="H201" i="5"/>
  <c r="I201" i="5"/>
  <c r="K201" i="5"/>
  <c r="N201" i="5"/>
  <c r="P201" i="5"/>
  <c r="Q201" i="5"/>
  <c r="R201" i="5"/>
  <c r="S201" i="5"/>
  <c r="D202" i="5"/>
  <c r="F202" i="5"/>
  <c r="H202" i="5"/>
  <c r="I202" i="5"/>
  <c r="K202" i="5"/>
  <c r="N202" i="5"/>
  <c r="P202" i="5"/>
  <c r="Q202" i="5"/>
  <c r="R202" i="5"/>
  <c r="S202" i="5"/>
  <c r="D203" i="5"/>
  <c r="F203" i="5"/>
  <c r="H203" i="5"/>
  <c r="I203" i="5"/>
  <c r="K203" i="5"/>
  <c r="N203" i="5"/>
  <c r="P203" i="5"/>
  <c r="Q203" i="5"/>
  <c r="R203" i="5"/>
  <c r="S203" i="5"/>
  <c r="D204" i="5"/>
  <c r="F204" i="5"/>
  <c r="H204" i="5"/>
  <c r="I204" i="5"/>
  <c r="K204" i="5"/>
  <c r="N204" i="5"/>
  <c r="P204" i="5"/>
  <c r="Q204" i="5"/>
  <c r="R204" i="5"/>
  <c r="S204" i="5"/>
  <c r="D205" i="5"/>
  <c r="F205" i="5"/>
  <c r="H205" i="5"/>
  <c r="I205" i="5"/>
  <c r="K205" i="5"/>
  <c r="N205" i="5"/>
  <c r="P205" i="5"/>
  <c r="Q205" i="5"/>
  <c r="R205" i="5"/>
  <c r="S205" i="5"/>
  <c r="D206" i="5"/>
  <c r="F206" i="5"/>
  <c r="H206" i="5"/>
  <c r="I206" i="5"/>
  <c r="K206" i="5"/>
  <c r="N206" i="5"/>
  <c r="P206" i="5"/>
  <c r="Q206" i="5"/>
  <c r="R206" i="5"/>
  <c r="S206" i="5"/>
  <c r="D207" i="5"/>
  <c r="F207" i="5"/>
  <c r="H207" i="5"/>
  <c r="I207" i="5"/>
  <c r="K207" i="5"/>
  <c r="N207" i="5"/>
  <c r="P207" i="5"/>
  <c r="Q207" i="5"/>
  <c r="R207" i="5"/>
  <c r="S207" i="5"/>
  <c r="D208" i="5"/>
  <c r="F208" i="5"/>
  <c r="H208" i="5"/>
  <c r="I208" i="5"/>
  <c r="K208" i="5"/>
  <c r="N208" i="5"/>
  <c r="P208" i="5"/>
  <c r="Q208" i="5"/>
  <c r="R208" i="5"/>
  <c r="S208" i="5"/>
  <c r="D209" i="5"/>
  <c r="F209" i="5"/>
  <c r="H209" i="5"/>
  <c r="I209" i="5"/>
  <c r="K209" i="5"/>
  <c r="N209" i="5"/>
  <c r="P209" i="5"/>
  <c r="Q209" i="5"/>
  <c r="R209" i="5"/>
  <c r="S209" i="5"/>
  <c r="N32" i="7" l="1"/>
  <c r="N33" i="7"/>
  <c r="N34" i="7"/>
  <c r="N35" i="7"/>
  <c r="N36" i="7"/>
  <c r="N37" i="7"/>
  <c r="N38" i="7"/>
  <c r="N39" i="7"/>
  <c r="N40" i="7"/>
  <c r="N41" i="7"/>
  <c r="N42" i="7"/>
  <c r="N43" i="7"/>
  <c r="N44" i="7"/>
  <c r="N45" i="7"/>
  <c r="N46" i="7"/>
  <c r="N47" i="7"/>
  <c r="N48" i="7"/>
  <c r="N49" i="7"/>
  <c r="N50" i="7"/>
  <c r="N51" i="7"/>
  <c r="C14" i="5"/>
  <c r="F141" i="5" l="1"/>
  <c r="F19" i="2" l="1"/>
  <c r="F18" i="2"/>
  <c r="E28" i="2"/>
  <c r="D28" i="2"/>
  <c r="F28" i="2" l="1"/>
  <c r="S60" i="5"/>
  <c r="S61" i="5"/>
  <c r="S62" i="5"/>
  <c r="S63" i="5"/>
  <c r="S64" i="5"/>
  <c r="S65" i="5"/>
  <c r="S66" i="5"/>
  <c r="S67" i="5"/>
  <c r="S68" i="5"/>
  <c r="S69" i="5"/>
  <c r="S70" i="5"/>
  <c r="S71" i="5"/>
  <c r="S72" i="5"/>
  <c r="S75" i="5"/>
  <c r="S76" i="5"/>
  <c r="S77" i="5"/>
  <c r="S78" i="5"/>
  <c r="S79" i="5"/>
  <c r="S80" i="5"/>
  <c r="S81" i="5"/>
  <c r="S82" i="5"/>
  <c r="S83" i="5"/>
  <c r="S84" i="5"/>
  <c r="S85" i="5"/>
  <c r="S86" i="5"/>
  <c r="S87" i="5"/>
  <c r="S88" i="5"/>
  <c r="S89" i="5"/>
  <c r="S90" i="5"/>
  <c r="S91" i="5"/>
  <c r="S92" i="5"/>
  <c r="S93" i="5"/>
  <c r="S94" i="5"/>
  <c r="S97" i="5"/>
  <c r="S98" i="5"/>
  <c r="S99" i="5"/>
  <c r="S100" i="5"/>
  <c r="S101" i="5"/>
  <c r="S102" i="5"/>
  <c r="S103" i="5"/>
  <c r="S104" i="5"/>
  <c r="S105" i="5"/>
  <c r="S106" i="5"/>
  <c r="S107" i="5"/>
  <c r="S108" i="5"/>
  <c r="S109" i="5"/>
  <c r="S110" i="5"/>
  <c r="S111" i="5"/>
  <c r="S112" i="5"/>
  <c r="S113" i="5"/>
  <c r="S114" i="5"/>
  <c r="S115" i="5"/>
  <c r="S116" i="5"/>
  <c r="S119" i="5"/>
  <c r="S120" i="5"/>
  <c r="S121" i="5"/>
  <c r="S122" i="5"/>
  <c r="S123" i="5"/>
  <c r="S124" i="5"/>
  <c r="S125" i="5"/>
  <c r="S126" i="5"/>
  <c r="S127" i="5"/>
  <c r="S128" i="5"/>
  <c r="S129" i="5"/>
  <c r="S130" i="5"/>
  <c r="S131" i="5"/>
  <c r="S132" i="5"/>
  <c r="S133" i="5"/>
  <c r="S134" i="5"/>
  <c r="S135" i="5"/>
  <c r="S136" i="5"/>
  <c r="S137" i="5"/>
  <c r="S138" i="5"/>
  <c r="S141" i="5"/>
  <c r="S142" i="5"/>
  <c r="S143" i="5"/>
  <c r="S144" i="5"/>
  <c r="S145" i="5"/>
  <c r="S146" i="5"/>
  <c r="S147" i="5"/>
  <c r="S148" i="5"/>
  <c r="S149" i="5"/>
  <c r="S150" i="5"/>
  <c r="S151" i="5"/>
  <c r="S152" i="5"/>
  <c r="S153" i="5"/>
  <c r="S154" i="5"/>
  <c r="S155" i="5"/>
  <c r="S156" i="5"/>
  <c r="S157" i="5"/>
  <c r="S158" i="5"/>
  <c r="S159" i="5"/>
  <c r="S160" i="5"/>
  <c r="S163" i="5"/>
  <c r="S164" i="5"/>
  <c r="S165" i="5"/>
  <c r="S166" i="5"/>
  <c r="S167" i="5"/>
  <c r="S168" i="5"/>
  <c r="S169" i="5"/>
  <c r="S170" i="5"/>
  <c r="S171" i="5"/>
  <c r="S172" i="5"/>
  <c r="S173" i="5"/>
  <c r="S174" i="5"/>
  <c r="S175" i="5"/>
  <c r="S176" i="5"/>
  <c r="S177" i="5"/>
  <c r="S178" i="5"/>
  <c r="S179" i="5"/>
  <c r="S180" i="5"/>
  <c r="S181" i="5"/>
  <c r="S182" i="5"/>
  <c r="S210" i="5"/>
  <c r="S211" i="5"/>
  <c r="S212" i="5"/>
  <c r="S213" i="5"/>
  <c r="S214" i="5"/>
  <c r="S215" i="5"/>
  <c r="S216" i="5"/>
  <c r="S217" i="5"/>
  <c r="S218" i="5"/>
  <c r="S219" i="5"/>
  <c r="S220" i="5"/>
  <c r="S221" i="5"/>
  <c r="S222" i="5"/>
  <c r="S223" i="5"/>
  <c r="S224" i="5"/>
  <c r="S225" i="5"/>
  <c r="S228" i="5"/>
  <c r="S229" i="5"/>
  <c r="S230" i="5"/>
  <c r="S231" i="5"/>
  <c r="S232" i="5"/>
  <c r="S233" i="5"/>
  <c r="S234" i="5"/>
  <c r="S235" i="5"/>
  <c r="S236" i="5"/>
  <c r="S237" i="5"/>
  <c r="S238" i="5"/>
  <c r="S239" i="5"/>
  <c r="S240" i="5"/>
  <c r="S241" i="5"/>
  <c r="S242" i="5"/>
  <c r="S243" i="5"/>
  <c r="S244" i="5"/>
  <c r="S245" i="5"/>
  <c r="S246" i="5"/>
  <c r="S247" i="5"/>
  <c r="S250" i="5"/>
  <c r="S251" i="5"/>
  <c r="S252" i="5"/>
  <c r="S253" i="5"/>
  <c r="S254" i="5"/>
  <c r="S255" i="5"/>
  <c r="S256" i="5"/>
  <c r="S257" i="5"/>
  <c r="S258" i="5"/>
  <c r="S259" i="5"/>
  <c r="S260" i="5"/>
  <c r="S261" i="5"/>
  <c r="S262" i="5"/>
  <c r="S263" i="5"/>
  <c r="S264" i="5"/>
  <c r="S265" i="5"/>
  <c r="S266" i="5"/>
  <c r="S267" i="5"/>
  <c r="S268" i="5"/>
  <c r="S269" i="5"/>
  <c r="S293" i="5"/>
  <c r="S54" i="5"/>
  <c r="S55" i="5"/>
  <c r="S56" i="5"/>
  <c r="S57" i="5"/>
  <c r="S58" i="5"/>
  <c r="S59" i="5"/>
  <c r="S53" i="5"/>
  <c r="R53" i="5"/>
  <c r="R152" i="1" l="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C17" i="2" l="1"/>
  <c r="D293" i="5" l="1"/>
  <c r="F293" i="5"/>
  <c r="F313" i="5" s="1"/>
  <c r="I293" i="5"/>
  <c r="K293" i="5"/>
  <c r="N293" i="5"/>
  <c r="P293" i="5"/>
  <c r="Q293" i="5"/>
  <c r="R293" i="5"/>
  <c r="D251" i="5"/>
  <c r="F251" i="5"/>
  <c r="H251" i="5"/>
  <c r="I251" i="5"/>
  <c r="K251" i="5"/>
  <c r="N251" i="5"/>
  <c r="P251" i="5"/>
  <c r="Q251" i="5"/>
  <c r="R251" i="5"/>
  <c r="D252" i="5"/>
  <c r="F252" i="5"/>
  <c r="H252" i="5"/>
  <c r="I252" i="5"/>
  <c r="K252" i="5"/>
  <c r="N252" i="5"/>
  <c r="P252" i="5"/>
  <c r="Q252" i="5"/>
  <c r="R252" i="5"/>
  <c r="D253" i="5"/>
  <c r="F253" i="5"/>
  <c r="H253" i="5"/>
  <c r="I253" i="5"/>
  <c r="K253" i="5"/>
  <c r="N253" i="5"/>
  <c r="P253" i="5"/>
  <c r="Q253" i="5"/>
  <c r="R253" i="5"/>
  <c r="D254" i="5"/>
  <c r="F254" i="5"/>
  <c r="H254" i="5"/>
  <c r="I254" i="5"/>
  <c r="K254" i="5"/>
  <c r="N254" i="5"/>
  <c r="P254" i="5"/>
  <c r="Q254" i="5"/>
  <c r="R254" i="5"/>
  <c r="D255" i="5"/>
  <c r="F255" i="5"/>
  <c r="H255" i="5"/>
  <c r="I255" i="5"/>
  <c r="K255" i="5"/>
  <c r="N255" i="5"/>
  <c r="P255" i="5"/>
  <c r="Q255" i="5"/>
  <c r="R255" i="5"/>
  <c r="D256" i="5"/>
  <c r="F256" i="5"/>
  <c r="H256" i="5"/>
  <c r="I256" i="5"/>
  <c r="K256" i="5"/>
  <c r="N256" i="5"/>
  <c r="P256" i="5"/>
  <c r="Q256" i="5"/>
  <c r="R256" i="5"/>
  <c r="D257" i="5"/>
  <c r="F257" i="5"/>
  <c r="H257" i="5"/>
  <c r="I257" i="5"/>
  <c r="K257" i="5"/>
  <c r="N257" i="5"/>
  <c r="P257" i="5"/>
  <c r="Q257" i="5"/>
  <c r="R257" i="5"/>
  <c r="D258" i="5"/>
  <c r="F258" i="5"/>
  <c r="H258" i="5"/>
  <c r="I258" i="5"/>
  <c r="K258" i="5"/>
  <c r="N258" i="5"/>
  <c r="P258" i="5"/>
  <c r="Q258" i="5"/>
  <c r="R258" i="5"/>
  <c r="D259" i="5"/>
  <c r="F259" i="5"/>
  <c r="H259" i="5"/>
  <c r="I259" i="5"/>
  <c r="K259" i="5"/>
  <c r="N259" i="5"/>
  <c r="P259" i="5"/>
  <c r="Q259" i="5"/>
  <c r="R259" i="5"/>
  <c r="D260" i="5"/>
  <c r="F260" i="5"/>
  <c r="H260" i="5"/>
  <c r="I260" i="5"/>
  <c r="K260" i="5"/>
  <c r="N260" i="5"/>
  <c r="P260" i="5"/>
  <c r="Q260" i="5"/>
  <c r="R260" i="5"/>
  <c r="D261" i="5"/>
  <c r="F261" i="5"/>
  <c r="H261" i="5"/>
  <c r="I261" i="5"/>
  <c r="K261" i="5"/>
  <c r="N261" i="5"/>
  <c r="P261" i="5"/>
  <c r="Q261" i="5"/>
  <c r="R261" i="5"/>
  <c r="D262" i="5"/>
  <c r="F262" i="5"/>
  <c r="H262" i="5"/>
  <c r="I262" i="5"/>
  <c r="K262" i="5"/>
  <c r="N262" i="5"/>
  <c r="P262" i="5"/>
  <c r="Q262" i="5"/>
  <c r="R262" i="5"/>
  <c r="D263" i="5"/>
  <c r="F263" i="5"/>
  <c r="H263" i="5"/>
  <c r="I263" i="5"/>
  <c r="K263" i="5"/>
  <c r="N263" i="5"/>
  <c r="P263" i="5"/>
  <c r="Q263" i="5"/>
  <c r="R263" i="5"/>
  <c r="D264" i="5"/>
  <c r="F264" i="5"/>
  <c r="H264" i="5"/>
  <c r="I264" i="5"/>
  <c r="K264" i="5"/>
  <c r="N264" i="5"/>
  <c r="P264" i="5"/>
  <c r="Q264" i="5"/>
  <c r="R264" i="5"/>
  <c r="D265" i="5"/>
  <c r="F265" i="5"/>
  <c r="H265" i="5"/>
  <c r="I265" i="5"/>
  <c r="K265" i="5"/>
  <c r="N265" i="5"/>
  <c r="P265" i="5"/>
  <c r="Q265" i="5"/>
  <c r="R265" i="5"/>
  <c r="D266" i="5"/>
  <c r="F266" i="5"/>
  <c r="H266" i="5"/>
  <c r="I266" i="5"/>
  <c r="K266" i="5"/>
  <c r="N266" i="5"/>
  <c r="P266" i="5"/>
  <c r="Q266" i="5"/>
  <c r="R266" i="5"/>
  <c r="D267" i="5"/>
  <c r="F267" i="5"/>
  <c r="H267" i="5"/>
  <c r="I267" i="5"/>
  <c r="K267" i="5"/>
  <c r="N267" i="5"/>
  <c r="P267" i="5"/>
  <c r="Q267" i="5"/>
  <c r="R267" i="5"/>
  <c r="D268" i="5"/>
  <c r="F268" i="5"/>
  <c r="H268" i="5"/>
  <c r="I268" i="5"/>
  <c r="K268" i="5"/>
  <c r="N268" i="5"/>
  <c r="P268" i="5"/>
  <c r="Q268" i="5"/>
  <c r="R268" i="5"/>
  <c r="D269" i="5"/>
  <c r="F269" i="5"/>
  <c r="H269" i="5"/>
  <c r="I269" i="5"/>
  <c r="K269" i="5"/>
  <c r="N269" i="5"/>
  <c r="P269" i="5"/>
  <c r="Q269" i="5"/>
  <c r="R269" i="5"/>
  <c r="R250" i="5"/>
  <c r="Q250" i="5"/>
  <c r="P250" i="5"/>
  <c r="N250" i="5"/>
  <c r="K250" i="5"/>
  <c r="I250" i="5"/>
  <c r="F250" i="5"/>
  <c r="D250" i="5"/>
  <c r="D229" i="5"/>
  <c r="F229" i="5"/>
  <c r="I229" i="5"/>
  <c r="K229" i="5"/>
  <c r="N229" i="5"/>
  <c r="P229" i="5"/>
  <c r="Q229" i="5"/>
  <c r="R229" i="5"/>
  <c r="D230" i="5"/>
  <c r="F230" i="5"/>
  <c r="I230" i="5"/>
  <c r="K230" i="5"/>
  <c r="N230" i="5"/>
  <c r="P230" i="5"/>
  <c r="Q230" i="5"/>
  <c r="R230" i="5"/>
  <c r="D231" i="5"/>
  <c r="F231" i="5"/>
  <c r="I231" i="5"/>
  <c r="K231" i="5"/>
  <c r="N231" i="5"/>
  <c r="P231" i="5"/>
  <c r="Q231" i="5"/>
  <c r="R231" i="5"/>
  <c r="D232" i="5"/>
  <c r="F232" i="5"/>
  <c r="I232" i="5"/>
  <c r="K232" i="5"/>
  <c r="N232" i="5"/>
  <c r="P232" i="5"/>
  <c r="Q232" i="5"/>
  <c r="R232" i="5"/>
  <c r="D233" i="5"/>
  <c r="F233" i="5"/>
  <c r="I233" i="5"/>
  <c r="K233" i="5"/>
  <c r="N233" i="5"/>
  <c r="P233" i="5"/>
  <c r="Q233" i="5"/>
  <c r="R233" i="5"/>
  <c r="D234" i="5"/>
  <c r="F234" i="5"/>
  <c r="I234" i="5"/>
  <c r="K234" i="5"/>
  <c r="N234" i="5"/>
  <c r="P234" i="5"/>
  <c r="Q234" i="5"/>
  <c r="R234" i="5"/>
  <c r="D235" i="5"/>
  <c r="F235" i="5"/>
  <c r="I235" i="5"/>
  <c r="K235" i="5"/>
  <c r="N235" i="5"/>
  <c r="P235" i="5"/>
  <c r="Q235" i="5"/>
  <c r="R235" i="5"/>
  <c r="D236" i="5"/>
  <c r="F236" i="5"/>
  <c r="H236" i="5"/>
  <c r="I236" i="5"/>
  <c r="K236" i="5"/>
  <c r="N236" i="5"/>
  <c r="P236" i="5"/>
  <c r="Q236" i="5"/>
  <c r="R236" i="5"/>
  <c r="D237" i="5"/>
  <c r="F237" i="5"/>
  <c r="H237" i="5"/>
  <c r="I237" i="5"/>
  <c r="K237" i="5"/>
  <c r="N237" i="5"/>
  <c r="P237" i="5"/>
  <c r="Q237" i="5"/>
  <c r="R237" i="5"/>
  <c r="D238" i="5"/>
  <c r="F238" i="5"/>
  <c r="H238" i="5"/>
  <c r="I238" i="5"/>
  <c r="K238" i="5"/>
  <c r="N238" i="5"/>
  <c r="P238" i="5"/>
  <c r="Q238" i="5"/>
  <c r="R238" i="5"/>
  <c r="D239" i="5"/>
  <c r="F239" i="5"/>
  <c r="H239" i="5"/>
  <c r="I239" i="5"/>
  <c r="K239" i="5"/>
  <c r="N239" i="5"/>
  <c r="P239" i="5"/>
  <c r="Q239" i="5"/>
  <c r="R239" i="5"/>
  <c r="D240" i="5"/>
  <c r="F240" i="5"/>
  <c r="H240" i="5"/>
  <c r="I240" i="5"/>
  <c r="K240" i="5"/>
  <c r="N240" i="5"/>
  <c r="P240" i="5"/>
  <c r="Q240" i="5"/>
  <c r="R240" i="5"/>
  <c r="D241" i="5"/>
  <c r="F241" i="5"/>
  <c r="H241" i="5"/>
  <c r="I241" i="5"/>
  <c r="K241" i="5"/>
  <c r="N241" i="5"/>
  <c r="P241" i="5"/>
  <c r="Q241" i="5"/>
  <c r="R241" i="5"/>
  <c r="D242" i="5"/>
  <c r="F242" i="5"/>
  <c r="H242" i="5"/>
  <c r="I242" i="5"/>
  <c r="K242" i="5"/>
  <c r="N242" i="5"/>
  <c r="P242" i="5"/>
  <c r="Q242" i="5"/>
  <c r="R242" i="5"/>
  <c r="D243" i="5"/>
  <c r="F243" i="5"/>
  <c r="H243" i="5"/>
  <c r="I243" i="5"/>
  <c r="K243" i="5"/>
  <c r="N243" i="5"/>
  <c r="P243" i="5"/>
  <c r="Q243" i="5"/>
  <c r="R243" i="5"/>
  <c r="D244" i="5"/>
  <c r="F244" i="5"/>
  <c r="H244" i="5"/>
  <c r="I244" i="5"/>
  <c r="K244" i="5"/>
  <c r="N244" i="5"/>
  <c r="P244" i="5"/>
  <c r="Q244" i="5"/>
  <c r="R244" i="5"/>
  <c r="D245" i="5"/>
  <c r="F245" i="5"/>
  <c r="H245" i="5"/>
  <c r="I245" i="5"/>
  <c r="K245" i="5"/>
  <c r="N245" i="5"/>
  <c r="P245" i="5"/>
  <c r="Q245" i="5"/>
  <c r="R245" i="5"/>
  <c r="D246" i="5"/>
  <c r="F246" i="5"/>
  <c r="H246" i="5"/>
  <c r="I246" i="5"/>
  <c r="K246" i="5"/>
  <c r="N246" i="5"/>
  <c r="P246" i="5"/>
  <c r="Q246" i="5"/>
  <c r="R246" i="5"/>
  <c r="D247" i="5"/>
  <c r="F247" i="5"/>
  <c r="H247" i="5"/>
  <c r="I247" i="5"/>
  <c r="K247" i="5"/>
  <c r="N247" i="5"/>
  <c r="P247" i="5"/>
  <c r="Q247" i="5"/>
  <c r="R247" i="5"/>
  <c r="R228" i="5"/>
  <c r="Q228" i="5"/>
  <c r="P228" i="5"/>
  <c r="N228" i="5"/>
  <c r="K228" i="5"/>
  <c r="I228" i="5"/>
  <c r="F228" i="5"/>
  <c r="D228" i="5"/>
  <c r="D210" i="5"/>
  <c r="F210" i="5"/>
  <c r="I210" i="5"/>
  <c r="K210" i="5"/>
  <c r="N210" i="5"/>
  <c r="P210" i="5"/>
  <c r="Q210" i="5"/>
  <c r="R210" i="5"/>
  <c r="D211" i="5"/>
  <c r="F211" i="5"/>
  <c r="I211" i="5"/>
  <c r="K211" i="5"/>
  <c r="N211" i="5"/>
  <c r="P211" i="5"/>
  <c r="Q211" i="5"/>
  <c r="R211" i="5"/>
  <c r="D212" i="5"/>
  <c r="F212" i="5"/>
  <c r="I212" i="5"/>
  <c r="K212" i="5"/>
  <c r="N212" i="5"/>
  <c r="P212" i="5"/>
  <c r="Q212" i="5"/>
  <c r="R212" i="5"/>
  <c r="D213" i="5"/>
  <c r="F213" i="5"/>
  <c r="I213" i="5"/>
  <c r="K213" i="5"/>
  <c r="N213" i="5"/>
  <c r="P213" i="5"/>
  <c r="Q213" i="5"/>
  <c r="R213" i="5"/>
  <c r="D214" i="5"/>
  <c r="F214" i="5"/>
  <c r="I214" i="5"/>
  <c r="K214" i="5"/>
  <c r="N214" i="5"/>
  <c r="P214" i="5"/>
  <c r="Q214" i="5"/>
  <c r="R214" i="5"/>
  <c r="D215" i="5"/>
  <c r="F215" i="5"/>
  <c r="H215" i="5"/>
  <c r="I215" i="5"/>
  <c r="K215" i="5"/>
  <c r="N215" i="5"/>
  <c r="P215" i="5"/>
  <c r="Q215" i="5"/>
  <c r="R215" i="5"/>
  <c r="D216" i="5"/>
  <c r="F216" i="5"/>
  <c r="H216" i="5"/>
  <c r="I216" i="5"/>
  <c r="K216" i="5"/>
  <c r="N216" i="5"/>
  <c r="P216" i="5"/>
  <c r="Q216" i="5"/>
  <c r="R216" i="5"/>
  <c r="D217" i="5"/>
  <c r="F217" i="5"/>
  <c r="H217" i="5"/>
  <c r="I217" i="5"/>
  <c r="K217" i="5"/>
  <c r="N217" i="5"/>
  <c r="P217" i="5"/>
  <c r="Q217" i="5"/>
  <c r="R217" i="5"/>
  <c r="D218" i="5"/>
  <c r="F218" i="5"/>
  <c r="H218" i="5"/>
  <c r="I218" i="5"/>
  <c r="K218" i="5"/>
  <c r="N218" i="5"/>
  <c r="P218" i="5"/>
  <c r="Q218" i="5"/>
  <c r="R218" i="5"/>
  <c r="D219" i="5"/>
  <c r="F219" i="5"/>
  <c r="H219" i="5"/>
  <c r="I219" i="5"/>
  <c r="K219" i="5"/>
  <c r="N219" i="5"/>
  <c r="P219" i="5"/>
  <c r="Q219" i="5"/>
  <c r="R219" i="5"/>
  <c r="D220" i="5"/>
  <c r="F220" i="5"/>
  <c r="H220" i="5"/>
  <c r="I220" i="5"/>
  <c r="K220" i="5"/>
  <c r="N220" i="5"/>
  <c r="P220" i="5"/>
  <c r="Q220" i="5"/>
  <c r="R220" i="5"/>
  <c r="D221" i="5"/>
  <c r="F221" i="5"/>
  <c r="H221" i="5"/>
  <c r="I221" i="5"/>
  <c r="K221" i="5"/>
  <c r="N221" i="5"/>
  <c r="P221" i="5"/>
  <c r="Q221" i="5"/>
  <c r="R221" i="5"/>
  <c r="D222" i="5"/>
  <c r="F222" i="5"/>
  <c r="H222" i="5"/>
  <c r="I222" i="5"/>
  <c r="K222" i="5"/>
  <c r="N222" i="5"/>
  <c r="P222" i="5"/>
  <c r="Q222" i="5"/>
  <c r="R222" i="5"/>
  <c r="D223" i="5"/>
  <c r="F223" i="5"/>
  <c r="H223" i="5"/>
  <c r="I223" i="5"/>
  <c r="K223" i="5"/>
  <c r="N223" i="5"/>
  <c r="P223" i="5"/>
  <c r="Q223" i="5"/>
  <c r="R223" i="5"/>
  <c r="D224" i="5"/>
  <c r="F224" i="5"/>
  <c r="H224" i="5"/>
  <c r="I224" i="5"/>
  <c r="K224" i="5"/>
  <c r="N224" i="5"/>
  <c r="P224" i="5"/>
  <c r="Q224" i="5"/>
  <c r="R224" i="5"/>
  <c r="D225" i="5"/>
  <c r="F225" i="5"/>
  <c r="H225" i="5"/>
  <c r="I225" i="5"/>
  <c r="K225" i="5"/>
  <c r="N225" i="5"/>
  <c r="P225" i="5"/>
  <c r="Q225" i="5"/>
  <c r="R225" i="5"/>
  <c r="D164" i="5"/>
  <c r="F164" i="5"/>
  <c r="H164" i="5"/>
  <c r="I164" i="5"/>
  <c r="K164" i="5"/>
  <c r="N164" i="5"/>
  <c r="P164" i="5"/>
  <c r="Q164" i="5"/>
  <c r="R164" i="5"/>
  <c r="D165" i="5"/>
  <c r="F165" i="5"/>
  <c r="H165" i="5"/>
  <c r="I165" i="5"/>
  <c r="K165" i="5"/>
  <c r="N165" i="5"/>
  <c r="P165" i="5"/>
  <c r="Q165" i="5"/>
  <c r="R165" i="5"/>
  <c r="D166" i="5"/>
  <c r="F166" i="5"/>
  <c r="H166" i="5"/>
  <c r="I166" i="5"/>
  <c r="K166" i="5"/>
  <c r="N166" i="5"/>
  <c r="P166" i="5"/>
  <c r="Q166" i="5"/>
  <c r="R166" i="5"/>
  <c r="D167" i="5"/>
  <c r="F167" i="5"/>
  <c r="H167" i="5"/>
  <c r="I167" i="5"/>
  <c r="K167" i="5"/>
  <c r="N167" i="5"/>
  <c r="P167" i="5"/>
  <c r="Q167" i="5"/>
  <c r="R167" i="5"/>
  <c r="D168" i="5"/>
  <c r="F168" i="5"/>
  <c r="H168" i="5"/>
  <c r="I168" i="5"/>
  <c r="K168" i="5"/>
  <c r="N168" i="5"/>
  <c r="P168" i="5"/>
  <c r="Q168" i="5"/>
  <c r="R168" i="5"/>
  <c r="D169" i="5"/>
  <c r="F169" i="5"/>
  <c r="H169" i="5"/>
  <c r="I169" i="5"/>
  <c r="K169" i="5"/>
  <c r="N169" i="5"/>
  <c r="P169" i="5"/>
  <c r="Q169" i="5"/>
  <c r="R169" i="5"/>
  <c r="D170" i="5"/>
  <c r="F170" i="5"/>
  <c r="H170" i="5"/>
  <c r="I170" i="5"/>
  <c r="K170" i="5"/>
  <c r="N170" i="5"/>
  <c r="P170" i="5"/>
  <c r="Q170" i="5"/>
  <c r="R170" i="5"/>
  <c r="D171" i="5"/>
  <c r="F171" i="5"/>
  <c r="H171" i="5"/>
  <c r="I171" i="5"/>
  <c r="K171" i="5"/>
  <c r="N171" i="5"/>
  <c r="P171" i="5"/>
  <c r="Q171" i="5"/>
  <c r="R171" i="5"/>
  <c r="D172" i="5"/>
  <c r="F172" i="5"/>
  <c r="H172" i="5"/>
  <c r="I172" i="5"/>
  <c r="K172" i="5"/>
  <c r="N172" i="5"/>
  <c r="P172" i="5"/>
  <c r="Q172" i="5"/>
  <c r="R172" i="5"/>
  <c r="D173" i="5"/>
  <c r="F173" i="5"/>
  <c r="H173" i="5"/>
  <c r="I173" i="5"/>
  <c r="K173" i="5"/>
  <c r="N173" i="5"/>
  <c r="P173" i="5"/>
  <c r="Q173" i="5"/>
  <c r="R173" i="5"/>
  <c r="D174" i="5"/>
  <c r="F174" i="5"/>
  <c r="H174" i="5"/>
  <c r="I174" i="5"/>
  <c r="K174" i="5"/>
  <c r="N174" i="5"/>
  <c r="P174" i="5"/>
  <c r="Q174" i="5"/>
  <c r="R174" i="5"/>
  <c r="D175" i="5"/>
  <c r="F175" i="5"/>
  <c r="H175" i="5"/>
  <c r="I175" i="5"/>
  <c r="K175" i="5"/>
  <c r="N175" i="5"/>
  <c r="P175" i="5"/>
  <c r="Q175" i="5"/>
  <c r="R175" i="5"/>
  <c r="D176" i="5"/>
  <c r="F176" i="5"/>
  <c r="H176" i="5"/>
  <c r="I176" i="5"/>
  <c r="K176" i="5"/>
  <c r="N176" i="5"/>
  <c r="P176" i="5"/>
  <c r="Q176" i="5"/>
  <c r="R176" i="5"/>
  <c r="D177" i="5"/>
  <c r="F177" i="5"/>
  <c r="H177" i="5"/>
  <c r="I177" i="5"/>
  <c r="K177" i="5"/>
  <c r="N177" i="5"/>
  <c r="P177" i="5"/>
  <c r="Q177" i="5"/>
  <c r="R177" i="5"/>
  <c r="D178" i="5"/>
  <c r="F178" i="5"/>
  <c r="H178" i="5"/>
  <c r="I178" i="5"/>
  <c r="K178" i="5"/>
  <c r="N178" i="5"/>
  <c r="P178" i="5"/>
  <c r="Q178" i="5"/>
  <c r="R178" i="5"/>
  <c r="D179" i="5"/>
  <c r="F179" i="5"/>
  <c r="H179" i="5"/>
  <c r="I179" i="5"/>
  <c r="K179" i="5"/>
  <c r="N179" i="5"/>
  <c r="P179" i="5"/>
  <c r="Q179" i="5"/>
  <c r="R179" i="5"/>
  <c r="D180" i="5"/>
  <c r="F180" i="5"/>
  <c r="H180" i="5"/>
  <c r="I180" i="5"/>
  <c r="K180" i="5"/>
  <c r="N180" i="5"/>
  <c r="P180" i="5"/>
  <c r="Q180" i="5"/>
  <c r="R180" i="5"/>
  <c r="D181" i="5"/>
  <c r="F181" i="5"/>
  <c r="H181" i="5"/>
  <c r="I181" i="5"/>
  <c r="K181" i="5"/>
  <c r="N181" i="5"/>
  <c r="P181" i="5"/>
  <c r="Q181" i="5"/>
  <c r="R181" i="5"/>
  <c r="D182" i="5"/>
  <c r="F182" i="5"/>
  <c r="H182" i="5"/>
  <c r="I182" i="5"/>
  <c r="K182" i="5"/>
  <c r="N182" i="5"/>
  <c r="P182" i="5"/>
  <c r="Q182" i="5"/>
  <c r="R182" i="5"/>
  <c r="R163" i="5"/>
  <c r="Q163" i="5"/>
  <c r="P163" i="5"/>
  <c r="N163" i="5"/>
  <c r="K163" i="5"/>
  <c r="I163" i="5"/>
  <c r="F163" i="5"/>
  <c r="D163" i="5"/>
  <c r="D142" i="5"/>
  <c r="F142" i="5"/>
  <c r="I142" i="5"/>
  <c r="K142" i="5"/>
  <c r="N142" i="5"/>
  <c r="P142" i="5"/>
  <c r="Q142" i="5"/>
  <c r="R142" i="5"/>
  <c r="D143" i="5"/>
  <c r="F143" i="5"/>
  <c r="I143" i="5"/>
  <c r="K143" i="5"/>
  <c r="N143" i="5"/>
  <c r="P143" i="5"/>
  <c r="Q143" i="5"/>
  <c r="R143" i="5"/>
  <c r="D144" i="5"/>
  <c r="F144" i="5"/>
  <c r="I144" i="5"/>
  <c r="K144" i="5"/>
  <c r="N144" i="5"/>
  <c r="P144" i="5"/>
  <c r="Q144" i="5"/>
  <c r="R144" i="5"/>
  <c r="D145" i="5"/>
  <c r="F145" i="5"/>
  <c r="I145" i="5"/>
  <c r="K145" i="5"/>
  <c r="N145" i="5"/>
  <c r="P145" i="5"/>
  <c r="Q145" i="5"/>
  <c r="R145" i="5"/>
  <c r="D146" i="5"/>
  <c r="F146" i="5"/>
  <c r="I146" i="5"/>
  <c r="K146" i="5"/>
  <c r="N146" i="5"/>
  <c r="P146" i="5"/>
  <c r="Q146" i="5"/>
  <c r="R146" i="5"/>
  <c r="D147" i="5"/>
  <c r="F147" i="5"/>
  <c r="I147" i="5"/>
  <c r="K147" i="5"/>
  <c r="N147" i="5"/>
  <c r="P147" i="5"/>
  <c r="Q147" i="5"/>
  <c r="R147" i="5"/>
  <c r="D148" i="5"/>
  <c r="F148" i="5"/>
  <c r="I148" i="5"/>
  <c r="K148" i="5"/>
  <c r="N148" i="5"/>
  <c r="P148" i="5"/>
  <c r="Q148" i="5"/>
  <c r="R148" i="5"/>
  <c r="D149" i="5"/>
  <c r="F149" i="5"/>
  <c r="H149" i="5"/>
  <c r="I149" i="5"/>
  <c r="K149" i="5"/>
  <c r="N149" i="5"/>
  <c r="P149" i="5"/>
  <c r="Q149" i="5"/>
  <c r="R149" i="5"/>
  <c r="D150" i="5"/>
  <c r="F150" i="5"/>
  <c r="H150" i="5"/>
  <c r="I150" i="5"/>
  <c r="K150" i="5"/>
  <c r="N150" i="5"/>
  <c r="P150" i="5"/>
  <c r="Q150" i="5"/>
  <c r="R150" i="5"/>
  <c r="D151" i="5"/>
  <c r="F151" i="5"/>
  <c r="H151" i="5"/>
  <c r="I151" i="5"/>
  <c r="K151" i="5"/>
  <c r="N151" i="5"/>
  <c r="P151" i="5"/>
  <c r="Q151" i="5"/>
  <c r="R151" i="5"/>
  <c r="D152" i="5"/>
  <c r="F152" i="5"/>
  <c r="H152" i="5"/>
  <c r="I152" i="5"/>
  <c r="K152" i="5"/>
  <c r="N152" i="5"/>
  <c r="P152" i="5"/>
  <c r="Q152" i="5"/>
  <c r="R152" i="5"/>
  <c r="D153" i="5"/>
  <c r="F153" i="5"/>
  <c r="H153" i="5"/>
  <c r="I153" i="5"/>
  <c r="K153" i="5"/>
  <c r="N153" i="5"/>
  <c r="P153" i="5"/>
  <c r="Q153" i="5"/>
  <c r="R153" i="5"/>
  <c r="D154" i="5"/>
  <c r="F154" i="5"/>
  <c r="H154" i="5"/>
  <c r="I154" i="5"/>
  <c r="K154" i="5"/>
  <c r="N154" i="5"/>
  <c r="P154" i="5"/>
  <c r="Q154" i="5"/>
  <c r="R154" i="5"/>
  <c r="D155" i="5"/>
  <c r="F155" i="5"/>
  <c r="H155" i="5"/>
  <c r="I155" i="5"/>
  <c r="K155" i="5"/>
  <c r="N155" i="5"/>
  <c r="P155" i="5"/>
  <c r="Q155" i="5"/>
  <c r="R155" i="5"/>
  <c r="D156" i="5"/>
  <c r="F156" i="5"/>
  <c r="H156" i="5"/>
  <c r="I156" i="5"/>
  <c r="K156" i="5"/>
  <c r="N156" i="5"/>
  <c r="P156" i="5"/>
  <c r="Q156" i="5"/>
  <c r="R156" i="5"/>
  <c r="D157" i="5"/>
  <c r="F157" i="5"/>
  <c r="H157" i="5"/>
  <c r="I157" i="5"/>
  <c r="K157" i="5"/>
  <c r="N157" i="5"/>
  <c r="P157" i="5"/>
  <c r="Q157" i="5"/>
  <c r="R157" i="5"/>
  <c r="D158" i="5"/>
  <c r="F158" i="5"/>
  <c r="H158" i="5"/>
  <c r="I158" i="5"/>
  <c r="K158" i="5"/>
  <c r="N158" i="5"/>
  <c r="P158" i="5"/>
  <c r="Q158" i="5"/>
  <c r="R158" i="5"/>
  <c r="D159" i="5"/>
  <c r="F159" i="5"/>
  <c r="H159" i="5"/>
  <c r="I159" i="5"/>
  <c r="K159" i="5"/>
  <c r="N159" i="5"/>
  <c r="P159" i="5"/>
  <c r="Q159" i="5"/>
  <c r="R159" i="5"/>
  <c r="D160" i="5"/>
  <c r="F160" i="5"/>
  <c r="H160" i="5"/>
  <c r="I160" i="5"/>
  <c r="K160" i="5"/>
  <c r="N160" i="5"/>
  <c r="P160" i="5"/>
  <c r="Q160" i="5"/>
  <c r="R160" i="5"/>
  <c r="R141" i="5"/>
  <c r="Q141" i="5"/>
  <c r="P141" i="5"/>
  <c r="N141" i="5"/>
  <c r="K141" i="5"/>
  <c r="I141" i="5"/>
  <c r="D141" i="5"/>
  <c r="D120" i="5"/>
  <c r="F120" i="5"/>
  <c r="H120" i="5"/>
  <c r="I120" i="5"/>
  <c r="K120" i="5"/>
  <c r="N120" i="5"/>
  <c r="P120" i="5"/>
  <c r="Q120" i="5"/>
  <c r="R120" i="5"/>
  <c r="D121" i="5"/>
  <c r="F121" i="5"/>
  <c r="H121" i="5"/>
  <c r="I121" i="5"/>
  <c r="K121" i="5"/>
  <c r="N121" i="5"/>
  <c r="P121" i="5"/>
  <c r="Q121" i="5"/>
  <c r="R121" i="5"/>
  <c r="D122" i="5"/>
  <c r="F122" i="5"/>
  <c r="H122" i="5"/>
  <c r="I122" i="5"/>
  <c r="K122" i="5"/>
  <c r="N122" i="5"/>
  <c r="P122" i="5"/>
  <c r="Q122" i="5"/>
  <c r="R122" i="5"/>
  <c r="D123" i="5"/>
  <c r="F123" i="5"/>
  <c r="H123" i="5"/>
  <c r="I123" i="5"/>
  <c r="K123" i="5"/>
  <c r="N123" i="5"/>
  <c r="P123" i="5"/>
  <c r="Q123" i="5"/>
  <c r="R123" i="5"/>
  <c r="D124" i="5"/>
  <c r="F124" i="5"/>
  <c r="H124" i="5"/>
  <c r="I124" i="5"/>
  <c r="K124" i="5"/>
  <c r="N124" i="5"/>
  <c r="P124" i="5"/>
  <c r="Q124" i="5"/>
  <c r="R124" i="5"/>
  <c r="D125" i="5"/>
  <c r="F125" i="5"/>
  <c r="H125" i="5"/>
  <c r="I125" i="5"/>
  <c r="K125" i="5"/>
  <c r="N125" i="5"/>
  <c r="P125" i="5"/>
  <c r="Q125" i="5"/>
  <c r="R125" i="5"/>
  <c r="D126" i="5"/>
  <c r="F126" i="5"/>
  <c r="H126" i="5"/>
  <c r="I126" i="5"/>
  <c r="K126" i="5"/>
  <c r="N126" i="5"/>
  <c r="P126" i="5"/>
  <c r="Q126" i="5"/>
  <c r="R126" i="5"/>
  <c r="D127" i="5"/>
  <c r="F127" i="5"/>
  <c r="H127" i="5"/>
  <c r="I127" i="5"/>
  <c r="K127" i="5"/>
  <c r="N127" i="5"/>
  <c r="P127" i="5"/>
  <c r="Q127" i="5"/>
  <c r="R127" i="5"/>
  <c r="D128" i="5"/>
  <c r="F128" i="5"/>
  <c r="H128" i="5"/>
  <c r="I128" i="5"/>
  <c r="K128" i="5"/>
  <c r="N128" i="5"/>
  <c r="P128" i="5"/>
  <c r="Q128" i="5"/>
  <c r="R128" i="5"/>
  <c r="D129" i="5"/>
  <c r="F129" i="5"/>
  <c r="H129" i="5"/>
  <c r="I129" i="5"/>
  <c r="K129" i="5"/>
  <c r="N129" i="5"/>
  <c r="P129" i="5"/>
  <c r="Q129" i="5"/>
  <c r="R129" i="5"/>
  <c r="D130" i="5"/>
  <c r="F130" i="5"/>
  <c r="H130" i="5"/>
  <c r="I130" i="5"/>
  <c r="K130" i="5"/>
  <c r="N130" i="5"/>
  <c r="P130" i="5"/>
  <c r="Q130" i="5"/>
  <c r="R130" i="5"/>
  <c r="D131" i="5"/>
  <c r="F131" i="5"/>
  <c r="H131" i="5"/>
  <c r="I131" i="5"/>
  <c r="K131" i="5"/>
  <c r="N131" i="5"/>
  <c r="P131" i="5"/>
  <c r="Q131" i="5"/>
  <c r="R131" i="5"/>
  <c r="D132" i="5"/>
  <c r="F132" i="5"/>
  <c r="H132" i="5"/>
  <c r="I132" i="5"/>
  <c r="K132" i="5"/>
  <c r="N132" i="5"/>
  <c r="P132" i="5"/>
  <c r="Q132" i="5"/>
  <c r="R132" i="5"/>
  <c r="D133" i="5"/>
  <c r="F133" i="5"/>
  <c r="H133" i="5"/>
  <c r="I133" i="5"/>
  <c r="K133" i="5"/>
  <c r="N133" i="5"/>
  <c r="P133" i="5"/>
  <c r="Q133" i="5"/>
  <c r="R133" i="5"/>
  <c r="D134" i="5"/>
  <c r="F134" i="5"/>
  <c r="H134" i="5"/>
  <c r="I134" i="5"/>
  <c r="K134" i="5"/>
  <c r="N134" i="5"/>
  <c r="P134" i="5"/>
  <c r="Q134" i="5"/>
  <c r="R134" i="5"/>
  <c r="D135" i="5"/>
  <c r="F135" i="5"/>
  <c r="H135" i="5"/>
  <c r="I135" i="5"/>
  <c r="K135" i="5"/>
  <c r="N135" i="5"/>
  <c r="P135" i="5"/>
  <c r="Q135" i="5"/>
  <c r="R135" i="5"/>
  <c r="D136" i="5"/>
  <c r="F136" i="5"/>
  <c r="H136" i="5"/>
  <c r="I136" i="5"/>
  <c r="K136" i="5"/>
  <c r="N136" i="5"/>
  <c r="P136" i="5"/>
  <c r="Q136" i="5"/>
  <c r="R136" i="5"/>
  <c r="D137" i="5"/>
  <c r="F137" i="5"/>
  <c r="H137" i="5"/>
  <c r="I137" i="5"/>
  <c r="K137" i="5"/>
  <c r="N137" i="5"/>
  <c r="P137" i="5"/>
  <c r="Q137" i="5"/>
  <c r="R137" i="5"/>
  <c r="D138" i="5"/>
  <c r="F138" i="5"/>
  <c r="H138" i="5"/>
  <c r="I138" i="5"/>
  <c r="K138" i="5"/>
  <c r="N138" i="5"/>
  <c r="P138" i="5"/>
  <c r="Q138" i="5"/>
  <c r="R138" i="5"/>
  <c r="R119" i="5"/>
  <c r="Q119" i="5"/>
  <c r="P119" i="5"/>
  <c r="N119" i="5"/>
  <c r="K119" i="5"/>
  <c r="I119" i="5"/>
  <c r="H119" i="5"/>
  <c r="F119" i="5"/>
  <c r="D119" i="5"/>
  <c r="D98" i="5"/>
  <c r="F98" i="5"/>
  <c r="H98" i="5"/>
  <c r="I98" i="5"/>
  <c r="K98" i="5"/>
  <c r="N98" i="5"/>
  <c r="P98" i="5"/>
  <c r="Q98" i="5"/>
  <c r="R98" i="5"/>
  <c r="D99" i="5"/>
  <c r="F99" i="5"/>
  <c r="H99" i="5"/>
  <c r="I99" i="5"/>
  <c r="K99" i="5"/>
  <c r="N99" i="5"/>
  <c r="P99" i="5"/>
  <c r="Q99" i="5"/>
  <c r="R99" i="5"/>
  <c r="D100" i="5"/>
  <c r="F100" i="5"/>
  <c r="H100" i="5"/>
  <c r="I100" i="5"/>
  <c r="K100" i="5"/>
  <c r="N100" i="5"/>
  <c r="P100" i="5"/>
  <c r="Q100" i="5"/>
  <c r="R100" i="5"/>
  <c r="D101" i="5"/>
  <c r="F101" i="5"/>
  <c r="H101" i="5"/>
  <c r="I101" i="5"/>
  <c r="K101" i="5"/>
  <c r="N101" i="5"/>
  <c r="P101" i="5"/>
  <c r="Q101" i="5"/>
  <c r="R101" i="5"/>
  <c r="D102" i="5"/>
  <c r="F102" i="5"/>
  <c r="H102" i="5"/>
  <c r="I102" i="5"/>
  <c r="K102" i="5"/>
  <c r="N102" i="5"/>
  <c r="P102" i="5"/>
  <c r="Q102" i="5"/>
  <c r="R102" i="5"/>
  <c r="D103" i="5"/>
  <c r="F103" i="5"/>
  <c r="H103" i="5"/>
  <c r="I103" i="5"/>
  <c r="K103" i="5"/>
  <c r="N103" i="5"/>
  <c r="P103" i="5"/>
  <c r="Q103" i="5"/>
  <c r="R103" i="5"/>
  <c r="D104" i="5"/>
  <c r="F104" i="5"/>
  <c r="H104" i="5"/>
  <c r="I104" i="5"/>
  <c r="K104" i="5"/>
  <c r="N104" i="5"/>
  <c r="P104" i="5"/>
  <c r="Q104" i="5"/>
  <c r="R104" i="5"/>
  <c r="D105" i="5"/>
  <c r="F105" i="5"/>
  <c r="H105" i="5"/>
  <c r="I105" i="5"/>
  <c r="K105" i="5"/>
  <c r="N105" i="5"/>
  <c r="P105" i="5"/>
  <c r="Q105" i="5"/>
  <c r="R105" i="5"/>
  <c r="D106" i="5"/>
  <c r="F106" i="5"/>
  <c r="H106" i="5"/>
  <c r="I106" i="5"/>
  <c r="K106" i="5"/>
  <c r="N106" i="5"/>
  <c r="P106" i="5"/>
  <c r="Q106" i="5"/>
  <c r="R106" i="5"/>
  <c r="D107" i="5"/>
  <c r="F107" i="5"/>
  <c r="H107" i="5"/>
  <c r="I107" i="5"/>
  <c r="K107" i="5"/>
  <c r="N107" i="5"/>
  <c r="P107" i="5"/>
  <c r="Q107" i="5"/>
  <c r="R107" i="5"/>
  <c r="D108" i="5"/>
  <c r="F108" i="5"/>
  <c r="H108" i="5"/>
  <c r="I108" i="5"/>
  <c r="K108" i="5"/>
  <c r="N108" i="5"/>
  <c r="P108" i="5"/>
  <c r="Q108" i="5"/>
  <c r="R108" i="5"/>
  <c r="D109" i="5"/>
  <c r="F109" i="5"/>
  <c r="H109" i="5"/>
  <c r="I109" i="5"/>
  <c r="K109" i="5"/>
  <c r="N109" i="5"/>
  <c r="P109" i="5"/>
  <c r="Q109" i="5"/>
  <c r="R109" i="5"/>
  <c r="D110" i="5"/>
  <c r="F110" i="5"/>
  <c r="H110" i="5"/>
  <c r="I110" i="5"/>
  <c r="K110" i="5"/>
  <c r="N110" i="5"/>
  <c r="P110" i="5"/>
  <c r="Q110" i="5"/>
  <c r="R110" i="5"/>
  <c r="D111" i="5"/>
  <c r="F111" i="5"/>
  <c r="H111" i="5"/>
  <c r="I111" i="5"/>
  <c r="K111" i="5"/>
  <c r="N111" i="5"/>
  <c r="P111" i="5"/>
  <c r="Q111" i="5"/>
  <c r="R111" i="5"/>
  <c r="D112" i="5"/>
  <c r="F112" i="5"/>
  <c r="H112" i="5"/>
  <c r="I112" i="5"/>
  <c r="K112" i="5"/>
  <c r="N112" i="5"/>
  <c r="P112" i="5"/>
  <c r="Q112" i="5"/>
  <c r="R112" i="5"/>
  <c r="D113" i="5"/>
  <c r="F113" i="5"/>
  <c r="H113" i="5"/>
  <c r="I113" i="5"/>
  <c r="K113" i="5"/>
  <c r="N113" i="5"/>
  <c r="P113" i="5"/>
  <c r="Q113" i="5"/>
  <c r="R113" i="5"/>
  <c r="D114" i="5"/>
  <c r="F114" i="5"/>
  <c r="H114" i="5"/>
  <c r="I114" i="5"/>
  <c r="K114" i="5"/>
  <c r="N114" i="5"/>
  <c r="P114" i="5"/>
  <c r="Q114" i="5"/>
  <c r="R114" i="5"/>
  <c r="D115" i="5"/>
  <c r="F115" i="5"/>
  <c r="H115" i="5"/>
  <c r="I115" i="5"/>
  <c r="K115" i="5"/>
  <c r="N115" i="5"/>
  <c r="P115" i="5"/>
  <c r="Q115" i="5"/>
  <c r="R115" i="5"/>
  <c r="D116" i="5"/>
  <c r="F116" i="5"/>
  <c r="H116" i="5"/>
  <c r="I116" i="5"/>
  <c r="K116" i="5"/>
  <c r="N116" i="5"/>
  <c r="P116" i="5"/>
  <c r="Q116" i="5"/>
  <c r="R116" i="5"/>
  <c r="R97" i="5"/>
  <c r="Q97" i="5"/>
  <c r="P97" i="5"/>
  <c r="N97" i="5"/>
  <c r="K97" i="5"/>
  <c r="I97" i="5"/>
  <c r="F97" i="5"/>
  <c r="D97" i="5"/>
  <c r="D76" i="5"/>
  <c r="F76" i="5"/>
  <c r="I76" i="5"/>
  <c r="K76" i="5"/>
  <c r="N76" i="5"/>
  <c r="P76" i="5"/>
  <c r="Q76" i="5"/>
  <c r="R76" i="5"/>
  <c r="D77" i="5"/>
  <c r="F77" i="5"/>
  <c r="I77" i="5"/>
  <c r="K77" i="5"/>
  <c r="N77" i="5"/>
  <c r="P77" i="5"/>
  <c r="Q77" i="5"/>
  <c r="R77" i="5"/>
  <c r="D78" i="5"/>
  <c r="F78" i="5"/>
  <c r="I78" i="5"/>
  <c r="K78" i="5"/>
  <c r="N78" i="5"/>
  <c r="P78" i="5"/>
  <c r="Q78" i="5"/>
  <c r="R78" i="5"/>
  <c r="D79" i="5"/>
  <c r="F79" i="5"/>
  <c r="I79" i="5"/>
  <c r="K79" i="5"/>
  <c r="N79" i="5"/>
  <c r="P79" i="5"/>
  <c r="Q79" i="5"/>
  <c r="R79" i="5"/>
  <c r="D80" i="5"/>
  <c r="F80" i="5"/>
  <c r="I80" i="5"/>
  <c r="K80" i="5"/>
  <c r="N80" i="5"/>
  <c r="P80" i="5"/>
  <c r="Q80" i="5"/>
  <c r="R80" i="5"/>
  <c r="D81" i="5"/>
  <c r="F81" i="5"/>
  <c r="I81" i="5"/>
  <c r="K81" i="5"/>
  <c r="N81" i="5"/>
  <c r="P81" i="5"/>
  <c r="Q81" i="5"/>
  <c r="R81" i="5"/>
  <c r="D82" i="5"/>
  <c r="F82" i="5"/>
  <c r="I82" i="5"/>
  <c r="K82" i="5"/>
  <c r="N82" i="5"/>
  <c r="P82" i="5"/>
  <c r="Q82" i="5"/>
  <c r="R82" i="5"/>
  <c r="D83" i="5"/>
  <c r="F83" i="5"/>
  <c r="I83" i="5"/>
  <c r="K83" i="5"/>
  <c r="N83" i="5"/>
  <c r="P83" i="5"/>
  <c r="Q83" i="5"/>
  <c r="R83" i="5"/>
  <c r="D84" i="5"/>
  <c r="F84" i="5"/>
  <c r="I84" i="5"/>
  <c r="K84" i="5"/>
  <c r="N84" i="5"/>
  <c r="P84" i="5"/>
  <c r="Q84" i="5"/>
  <c r="R84" i="5"/>
  <c r="D85" i="5"/>
  <c r="F85" i="5"/>
  <c r="I85" i="5"/>
  <c r="K85" i="5"/>
  <c r="N85" i="5"/>
  <c r="P85" i="5"/>
  <c r="Q85" i="5"/>
  <c r="R85" i="5"/>
  <c r="D86" i="5"/>
  <c r="F86" i="5"/>
  <c r="I86" i="5"/>
  <c r="K86" i="5"/>
  <c r="N86" i="5"/>
  <c r="P86" i="5"/>
  <c r="Q86" i="5"/>
  <c r="R86" i="5"/>
  <c r="D87" i="5"/>
  <c r="F87" i="5"/>
  <c r="I87" i="5"/>
  <c r="K87" i="5"/>
  <c r="N87" i="5"/>
  <c r="P87" i="5"/>
  <c r="Q87" i="5"/>
  <c r="R87" i="5"/>
  <c r="D88" i="5"/>
  <c r="F88" i="5"/>
  <c r="I88" i="5"/>
  <c r="K88" i="5"/>
  <c r="N88" i="5"/>
  <c r="P88" i="5"/>
  <c r="Q88" i="5"/>
  <c r="R88" i="5"/>
  <c r="D89" i="5"/>
  <c r="F89" i="5"/>
  <c r="I89" i="5"/>
  <c r="K89" i="5"/>
  <c r="N89" i="5"/>
  <c r="P89" i="5"/>
  <c r="Q89" i="5"/>
  <c r="R89" i="5"/>
  <c r="D90" i="5"/>
  <c r="F90" i="5"/>
  <c r="I90" i="5"/>
  <c r="K90" i="5"/>
  <c r="N90" i="5"/>
  <c r="P90" i="5"/>
  <c r="Q90" i="5"/>
  <c r="R90" i="5"/>
  <c r="D91" i="5"/>
  <c r="F91" i="5"/>
  <c r="I91" i="5"/>
  <c r="K91" i="5"/>
  <c r="N91" i="5"/>
  <c r="P91" i="5"/>
  <c r="Q91" i="5"/>
  <c r="R91" i="5"/>
  <c r="D92" i="5"/>
  <c r="F92" i="5"/>
  <c r="H92" i="5"/>
  <c r="I92" i="5"/>
  <c r="K92" i="5"/>
  <c r="N92" i="5"/>
  <c r="P92" i="5"/>
  <c r="Q92" i="5"/>
  <c r="R92" i="5"/>
  <c r="D93" i="5"/>
  <c r="F93" i="5"/>
  <c r="H93" i="5"/>
  <c r="I93" i="5"/>
  <c r="K93" i="5"/>
  <c r="N93" i="5"/>
  <c r="P93" i="5"/>
  <c r="Q93" i="5"/>
  <c r="R93" i="5"/>
  <c r="D94" i="5"/>
  <c r="F94" i="5"/>
  <c r="H94" i="5"/>
  <c r="I94" i="5"/>
  <c r="K94" i="5"/>
  <c r="N94" i="5"/>
  <c r="P94" i="5"/>
  <c r="Q94" i="5"/>
  <c r="R94" i="5"/>
  <c r="R75" i="5"/>
  <c r="Q75" i="5"/>
  <c r="P75" i="5"/>
  <c r="N75" i="5"/>
  <c r="K75" i="5"/>
  <c r="I75" i="5"/>
  <c r="F75" i="5"/>
  <c r="D75" i="5"/>
  <c r="D54" i="5"/>
  <c r="D55" i="5"/>
  <c r="D56" i="5"/>
  <c r="D57" i="5"/>
  <c r="D58" i="5"/>
  <c r="D59" i="5"/>
  <c r="D60" i="5"/>
  <c r="D61" i="5"/>
  <c r="D62" i="5"/>
  <c r="D63" i="5"/>
  <c r="D64" i="5"/>
  <c r="D65" i="5"/>
  <c r="D66" i="5"/>
  <c r="D67" i="5"/>
  <c r="D68" i="5"/>
  <c r="D69" i="5"/>
  <c r="D70" i="5"/>
  <c r="D71" i="5"/>
  <c r="D72" i="5"/>
  <c r="D53" i="5"/>
  <c r="F54" i="5"/>
  <c r="I54" i="5"/>
  <c r="K54" i="5"/>
  <c r="N54" i="5"/>
  <c r="P54" i="5"/>
  <c r="Q54" i="5"/>
  <c r="R54" i="5"/>
  <c r="F55" i="5"/>
  <c r="I55" i="5"/>
  <c r="K55" i="5"/>
  <c r="N55" i="5"/>
  <c r="P55" i="5"/>
  <c r="Q55" i="5"/>
  <c r="R55" i="5"/>
  <c r="F56" i="5"/>
  <c r="I56" i="5"/>
  <c r="K56" i="5"/>
  <c r="N56" i="5"/>
  <c r="P56" i="5"/>
  <c r="Q56" i="5"/>
  <c r="R56" i="5"/>
  <c r="F57" i="5"/>
  <c r="I57" i="5"/>
  <c r="K57" i="5"/>
  <c r="N57" i="5"/>
  <c r="P57" i="5"/>
  <c r="Q57" i="5"/>
  <c r="R57" i="5"/>
  <c r="F58" i="5"/>
  <c r="I58" i="5"/>
  <c r="K58" i="5"/>
  <c r="N58" i="5"/>
  <c r="P58" i="5"/>
  <c r="Q58" i="5"/>
  <c r="R58" i="5"/>
  <c r="F59" i="5"/>
  <c r="I59" i="5"/>
  <c r="K59" i="5"/>
  <c r="N59" i="5"/>
  <c r="P59" i="5"/>
  <c r="Q59" i="5"/>
  <c r="R59" i="5"/>
  <c r="F60" i="5"/>
  <c r="H60" i="5"/>
  <c r="I60" i="5"/>
  <c r="K60" i="5"/>
  <c r="N60" i="5"/>
  <c r="P60" i="5"/>
  <c r="Q60" i="5"/>
  <c r="R60" i="5"/>
  <c r="F61" i="5"/>
  <c r="H61" i="5"/>
  <c r="I61" i="5"/>
  <c r="K61" i="5"/>
  <c r="N61" i="5"/>
  <c r="P61" i="5"/>
  <c r="Q61" i="5"/>
  <c r="R61" i="5"/>
  <c r="F62" i="5"/>
  <c r="H62" i="5"/>
  <c r="I62" i="5"/>
  <c r="K62" i="5"/>
  <c r="N62" i="5"/>
  <c r="P62" i="5"/>
  <c r="Q62" i="5"/>
  <c r="R62" i="5"/>
  <c r="F63" i="5"/>
  <c r="H63" i="5"/>
  <c r="I63" i="5"/>
  <c r="K63" i="5"/>
  <c r="N63" i="5"/>
  <c r="P63" i="5"/>
  <c r="Q63" i="5"/>
  <c r="R63" i="5"/>
  <c r="F64" i="5"/>
  <c r="H64" i="5"/>
  <c r="I64" i="5"/>
  <c r="K64" i="5"/>
  <c r="N64" i="5"/>
  <c r="P64" i="5"/>
  <c r="Q64" i="5"/>
  <c r="R64" i="5"/>
  <c r="F65" i="5"/>
  <c r="H65" i="5"/>
  <c r="I65" i="5"/>
  <c r="K65" i="5"/>
  <c r="N65" i="5"/>
  <c r="P65" i="5"/>
  <c r="Q65" i="5"/>
  <c r="R65" i="5"/>
  <c r="F66" i="5"/>
  <c r="H66" i="5"/>
  <c r="I66" i="5"/>
  <c r="K66" i="5"/>
  <c r="N66" i="5"/>
  <c r="P66" i="5"/>
  <c r="Q66" i="5"/>
  <c r="R66" i="5"/>
  <c r="F67" i="5"/>
  <c r="H67" i="5"/>
  <c r="I67" i="5"/>
  <c r="K67" i="5"/>
  <c r="N67" i="5"/>
  <c r="P67" i="5"/>
  <c r="Q67" i="5"/>
  <c r="R67" i="5"/>
  <c r="F68" i="5"/>
  <c r="H68" i="5"/>
  <c r="I68" i="5"/>
  <c r="K68" i="5"/>
  <c r="N68" i="5"/>
  <c r="P68" i="5"/>
  <c r="Q68" i="5"/>
  <c r="R68" i="5"/>
  <c r="F69" i="5"/>
  <c r="H69" i="5"/>
  <c r="I69" i="5"/>
  <c r="K69" i="5"/>
  <c r="N69" i="5"/>
  <c r="P69" i="5"/>
  <c r="Q69" i="5"/>
  <c r="R69" i="5"/>
  <c r="F70" i="5"/>
  <c r="H70" i="5"/>
  <c r="I70" i="5"/>
  <c r="K70" i="5"/>
  <c r="N70" i="5"/>
  <c r="P70" i="5"/>
  <c r="Q70" i="5"/>
  <c r="R70" i="5"/>
  <c r="F71" i="5"/>
  <c r="H71" i="5"/>
  <c r="I71" i="5"/>
  <c r="K71" i="5"/>
  <c r="N71" i="5"/>
  <c r="P71" i="5"/>
  <c r="Q71" i="5"/>
  <c r="R71" i="5"/>
  <c r="F72" i="5"/>
  <c r="H72" i="5"/>
  <c r="I72" i="5"/>
  <c r="K72" i="5"/>
  <c r="N72" i="5"/>
  <c r="P72" i="5"/>
  <c r="Q72" i="5"/>
  <c r="R72" i="5"/>
  <c r="Q53" i="5"/>
  <c r="P53" i="5"/>
  <c r="N53" i="5"/>
  <c r="K53" i="5"/>
  <c r="I53" i="5"/>
  <c r="F53" i="5"/>
  <c r="F226" i="5" l="1"/>
  <c r="D6" i="2"/>
  <c r="D5" i="2"/>
  <c r="F34" i="5" s="1"/>
  <c r="F39" i="5"/>
  <c r="Q15" i="5"/>
  <c r="R15" i="5"/>
  <c r="Q16" i="5"/>
  <c r="R16" i="5"/>
  <c r="Q17" i="5"/>
  <c r="R17" i="5"/>
  <c r="Q18" i="5"/>
  <c r="R18" i="5"/>
  <c r="Q19" i="5"/>
  <c r="R19" i="5"/>
  <c r="Q20" i="5"/>
  <c r="R20" i="5"/>
  <c r="Q21" i="5"/>
  <c r="R21" i="5"/>
  <c r="Q22" i="5"/>
  <c r="R22" i="5"/>
  <c r="Q23" i="5"/>
  <c r="R23" i="5"/>
  <c r="Q24" i="5"/>
  <c r="R24" i="5"/>
  <c r="Q25" i="5"/>
  <c r="R25" i="5"/>
  <c r="Q26" i="5"/>
  <c r="R26" i="5"/>
  <c r="Q27" i="5"/>
  <c r="R27" i="5"/>
  <c r="Q28" i="5"/>
  <c r="R28" i="5"/>
  <c r="Q29" i="5"/>
  <c r="R29" i="5"/>
  <c r="Q30" i="5"/>
  <c r="R30" i="5"/>
  <c r="Q31" i="5"/>
  <c r="R31" i="5"/>
  <c r="Q32" i="5"/>
  <c r="R32" i="5"/>
  <c r="Q33" i="5"/>
  <c r="R33" i="5"/>
  <c r="P15" i="5"/>
  <c r="P16" i="5"/>
  <c r="P17" i="5"/>
  <c r="P18" i="5"/>
  <c r="P19" i="5"/>
  <c r="P20" i="5"/>
  <c r="P21" i="5"/>
  <c r="P22" i="5"/>
  <c r="P23" i="5"/>
  <c r="P24" i="5"/>
  <c r="P25" i="5"/>
  <c r="P26" i="5"/>
  <c r="P27" i="5"/>
  <c r="P28" i="5"/>
  <c r="P29" i="5"/>
  <c r="P30" i="5"/>
  <c r="P31" i="5"/>
  <c r="P32" i="5"/>
  <c r="P33" i="5"/>
  <c r="N15" i="5"/>
  <c r="N16" i="5"/>
  <c r="N17" i="5"/>
  <c r="N18" i="5"/>
  <c r="N19" i="5"/>
  <c r="N20" i="5"/>
  <c r="N21" i="5"/>
  <c r="N22" i="5"/>
  <c r="N23" i="5"/>
  <c r="N24" i="5"/>
  <c r="N25" i="5"/>
  <c r="N26" i="5"/>
  <c r="N27" i="5"/>
  <c r="N28" i="5"/>
  <c r="N29" i="5"/>
  <c r="N30" i="5"/>
  <c r="N31" i="5"/>
  <c r="N32" i="5"/>
  <c r="N33" i="5"/>
  <c r="K15" i="5"/>
  <c r="K16" i="5"/>
  <c r="K17" i="5"/>
  <c r="K18" i="5"/>
  <c r="K19" i="5"/>
  <c r="K20" i="5"/>
  <c r="K21" i="5"/>
  <c r="K22" i="5"/>
  <c r="K23" i="5"/>
  <c r="K24" i="5"/>
  <c r="K25" i="5"/>
  <c r="K26" i="5"/>
  <c r="K27" i="5"/>
  <c r="K28" i="5"/>
  <c r="K29" i="5"/>
  <c r="K30" i="5"/>
  <c r="K31" i="5"/>
  <c r="K32" i="5"/>
  <c r="K33" i="5"/>
  <c r="F15" i="5"/>
  <c r="F16" i="5"/>
  <c r="F17" i="5"/>
  <c r="F18" i="5"/>
  <c r="F19" i="5"/>
  <c r="F20" i="5"/>
  <c r="F21" i="5"/>
  <c r="F22" i="5"/>
  <c r="F23" i="5"/>
  <c r="F24" i="5"/>
  <c r="F25" i="5"/>
  <c r="F26" i="5"/>
  <c r="F27" i="5"/>
  <c r="F28" i="5"/>
  <c r="F29" i="5"/>
  <c r="F30" i="5"/>
  <c r="F31" i="5"/>
  <c r="F32" i="5"/>
  <c r="F33" i="5"/>
  <c r="C15" i="5"/>
  <c r="C16" i="5"/>
  <c r="C17" i="5"/>
  <c r="C18" i="5"/>
  <c r="C19" i="5"/>
  <c r="C20" i="5"/>
  <c r="C21" i="5"/>
  <c r="C22" i="5"/>
  <c r="C23" i="5"/>
  <c r="C24" i="5"/>
  <c r="C25" i="5"/>
  <c r="C26" i="5"/>
  <c r="C27" i="5"/>
  <c r="C28" i="5"/>
  <c r="C29" i="5"/>
  <c r="C30" i="5"/>
  <c r="C31" i="5"/>
  <c r="C32" i="5"/>
  <c r="C33" i="5"/>
  <c r="R14" i="5"/>
  <c r="Q14" i="5"/>
  <c r="P14" i="5"/>
  <c r="N14" i="5"/>
  <c r="K14" i="5"/>
  <c r="F14" i="5"/>
  <c r="N3" i="7"/>
  <c r="N4" i="7"/>
  <c r="N5" i="7"/>
  <c r="N6" i="7"/>
  <c r="N7" i="7"/>
  <c r="N8" i="7"/>
  <c r="N9" i="7"/>
  <c r="N10" i="7"/>
  <c r="N11" i="7"/>
  <c r="N12" i="7"/>
  <c r="N13" i="7"/>
  <c r="N14" i="7"/>
  <c r="N15" i="7"/>
  <c r="N16" i="7"/>
  <c r="N17" i="7"/>
  <c r="N18" i="7"/>
  <c r="N19" i="7"/>
  <c r="N20" i="7"/>
  <c r="N21" i="7"/>
  <c r="N22" i="7"/>
  <c r="N23" i="7"/>
  <c r="N24" i="7"/>
  <c r="N25" i="7"/>
  <c r="N26" i="7"/>
  <c r="N27" i="7"/>
  <c r="N28" i="7"/>
  <c r="N29" i="7"/>
  <c r="N30" i="7"/>
  <c r="N31" i="7"/>
  <c r="N2" i="7"/>
  <c r="H32" i="5"/>
  <c r="H33" i="5"/>
  <c r="H15" i="5"/>
  <c r="H16" i="5"/>
  <c r="H17" i="5"/>
  <c r="H18" i="5"/>
  <c r="H19" i="5"/>
  <c r="H20" i="5"/>
  <c r="H21" i="5"/>
  <c r="H22" i="5"/>
  <c r="H23" i="5"/>
  <c r="H24" i="5"/>
  <c r="H25" i="5"/>
  <c r="H26" i="5"/>
  <c r="H27" i="5"/>
  <c r="H28" i="5"/>
  <c r="H29" i="5"/>
  <c r="H30" i="5"/>
  <c r="H31" i="5"/>
  <c r="H14" i="5"/>
  <c r="D7" i="2" l="1"/>
  <c r="X5" i="5" s="1"/>
  <c r="F35" i="5"/>
  <c r="F41" i="5" s="1"/>
  <c r="F40" i="5"/>
  <c r="F319" i="5"/>
  <c r="Q325" i="5"/>
  <c r="Q326" i="5"/>
  <c r="Q324" i="5"/>
  <c r="K45" i="5" s="1"/>
  <c r="A227" i="5"/>
  <c r="A162" i="5"/>
  <c r="A140" i="5"/>
  <c r="A118" i="5"/>
  <c r="A96" i="5"/>
  <c r="A74" i="5"/>
  <c r="A52" i="5"/>
  <c r="R3"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2" i="1"/>
  <c r="F42" i="5" l="1"/>
  <c r="F36" i="5"/>
  <c r="Q327" i="5"/>
  <c r="K46" i="5"/>
  <c r="K47" i="5" s="1"/>
  <c r="F270" i="5"/>
  <c r="F248" i="5"/>
  <c r="F183" i="5"/>
  <c r="F161" i="5"/>
  <c r="F139" i="5"/>
  <c r="F117" i="5"/>
  <c r="F73" i="5"/>
  <c r="F95" i="5"/>
  <c r="F20" i="2" l="1"/>
  <c r="F21" i="2"/>
  <c r="F22" i="2"/>
  <c r="F23" i="2"/>
  <c r="F24" i="2"/>
  <c r="F25" i="2"/>
  <c r="F26" i="2"/>
  <c r="F27" i="2"/>
  <c r="F315" i="5"/>
  <c r="F321" i="5" s="1"/>
  <c r="F314" i="5"/>
  <c r="H235" i="5"/>
  <c r="H144" i="5"/>
  <c r="H145" i="5"/>
  <c r="H146" i="5"/>
  <c r="H147" i="5"/>
  <c r="H148" i="5"/>
  <c r="H143" i="5"/>
  <c r="H86" i="5"/>
  <c r="H87" i="5"/>
  <c r="H88" i="5"/>
  <c r="H89" i="5"/>
  <c r="H90" i="5"/>
  <c r="H91" i="5"/>
  <c r="H228" i="5"/>
  <c r="H230" i="5"/>
  <c r="H231" i="5"/>
  <c r="H232" i="5"/>
  <c r="H233" i="5"/>
  <c r="H234" i="5"/>
  <c r="H97" i="5"/>
  <c r="H85" i="5"/>
  <c r="H211" i="5"/>
  <c r="H212" i="5"/>
  <c r="H213" i="5"/>
  <c r="H214" i="5"/>
  <c r="H163" i="5"/>
  <c r="H141" i="5" l="1"/>
  <c r="H185" i="5"/>
  <c r="H75" i="5"/>
  <c r="H272" i="5"/>
  <c r="H53" i="5"/>
  <c r="H250" i="5"/>
  <c r="H58" i="5"/>
  <c r="H76" i="5"/>
  <c r="H56" i="5"/>
  <c r="H55" i="5"/>
  <c r="H59" i="5"/>
  <c r="H293" i="5"/>
  <c r="H77" i="5"/>
  <c r="H57" i="5"/>
  <c r="H82" i="5"/>
  <c r="H210" i="5"/>
  <c r="H80" i="5"/>
  <c r="H81" i="5"/>
  <c r="H84" i="5"/>
  <c r="H78" i="5"/>
  <c r="H83" i="5"/>
  <c r="H79" i="5"/>
  <c r="H229" i="5"/>
  <c r="H54" i="5"/>
  <c r="H142" i="5"/>
  <c r="F320" i="5"/>
  <c r="F322" i="5" s="1"/>
  <c r="F316" i="5"/>
</calcChain>
</file>

<file path=xl/sharedStrings.xml><?xml version="1.0" encoding="utf-8"?>
<sst xmlns="http://schemas.openxmlformats.org/spreadsheetml/2006/main" count="331" uniqueCount="209">
  <si>
    <t>立候補準備</t>
    <rPh sb="0" eb="3">
      <t>リッコウホ</t>
    </rPh>
    <rPh sb="3" eb="5">
      <t>ジュンビ</t>
    </rPh>
    <phoneticPr fontId="1"/>
  </si>
  <si>
    <t>区分</t>
    <rPh sb="0" eb="2">
      <t>クブン</t>
    </rPh>
    <phoneticPr fontId="1"/>
  </si>
  <si>
    <t>費目</t>
    <rPh sb="0" eb="2">
      <t>ヒモク</t>
    </rPh>
    <phoneticPr fontId="1"/>
  </si>
  <si>
    <t>日付</t>
    <rPh sb="0" eb="2">
      <t>ヒヅケ</t>
    </rPh>
    <phoneticPr fontId="1"/>
  </si>
  <si>
    <t>選挙運動</t>
    <rPh sb="0" eb="2">
      <t>センキョ</t>
    </rPh>
    <rPh sb="2" eb="4">
      <t>ウンドウ</t>
    </rPh>
    <phoneticPr fontId="1"/>
  </si>
  <si>
    <t>合　計</t>
    <rPh sb="0" eb="1">
      <t>ゴウ</t>
    </rPh>
    <rPh sb="2" eb="3">
      <t>ケイ</t>
    </rPh>
    <phoneticPr fontId="1"/>
  </si>
  <si>
    <t>■支出額集計票</t>
    <rPh sb="1" eb="3">
      <t>シシュツ</t>
    </rPh>
    <rPh sb="3" eb="4">
      <t>ガク</t>
    </rPh>
    <rPh sb="4" eb="6">
      <t>シュウケイ</t>
    </rPh>
    <rPh sb="6" eb="7">
      <t>ヒョウ</t>
    </rPh>
    <phoneticPr fontId="1"/>
  </si>
  <si>
    <t xml:space="preserve">(甲) </t>
    <phoneticPr fontId="7"/>
  </si>
  <si>
    <t>支出の金額</t>
    <phoneticPr fontId="7"/>
  </si>
  <si>
    <t>区　分</t>
    <phoneticPr fontId="7"/>
  </si>
  <si>
    <t>支出の目的</t>
    <phoneticPr fontId="7"/>
  </si>
  <si>
    <t>領収書等を徴し難い事情があった支出の明細書</t>
    <phoneticPr fontId="7"/>
  </si>
  <si>
    <t>整理
番号</t>
    <rPh sb="0" eb="2">
      <t>セイリ</t>
    </rPh>
    <rPh sb="3" eb="5">
      <t>バンゴウ</t>
    </rPh>
    <phoneticPr fontId="1"/>
  </si>
  <si>
    <t>人件費</t>
    <rPh sb="0" eb="3">
      <t>ジンケンヒ</t>
    </rPh>
    <phoneticPr fontId="7"/>
  </si>
  <si>
    <t>家屋費</t>
    <rPh sb="0" eb="2">
      <t>カオク</t>
    </rPh>
    <rPh sb="2" eb="3">
      <t>ヒ</t>
    </rPh>
    <phoneticPr fontId="7"/>
  </si>
  <si>
    <t>通信費</t>
    <rPh sb="0" eb="3">
      <t>ツウシンヒ</t>
    </rPh>
    <phoneticPr fontId="7"/>
  </si>
  <si>
    <t>交通費</t>
    <rPh sb="0" eb="3">
      <t>コウツウヒ</t>
    </rPh>
    <phoneticPr fontId="7"/>
  </si>
  <si>
    <t>印刷費</t>
    <rPh sb="0" eb="2">
      <t>インサツ</t>
    </rPh>
    <rPh sb="2" eb="3">
      <t>ヒ</t>
    </rPh>
    <phoneticPr fontId="7"/>
  </si>
  <si>
    <t>広告費</t>
    <rPh sb="0" eb="3">
      <t>コウコクヒ</t>
    </rPh>
    <phoneticPr fontId="7"/>
  </si>
  <si>
    <t>文具費</t>
    <rPh sb="0" eb="2">
      <t>ブング</t>
    </rPh>
    <rPh sb="2" eb="3">
      <t>ヒ</t>
    </rPh>
    <phoneticPr fontId="7"/>
  </si>
  <si>
    <t>休泊費</t>
    <rPh sb="0" eb="1">
      <t>ヤス</t>
    </rPh>
    <rPh sb="1" eb="2">
      <t>ト</t>
    </rPh>
    <rPh sb="2" eb="3">
      <t>ヒ</t>
    </rPh>
    <phoneticPr fontId="7"/>
  </si>
  <si>
    <t>雑費</t>
    <rPh sb="0" eb="2">
      <t>ザッピ</t>
    </rPh>
    <phoneticPr fontId="7"/>
  </si>
  <si>
    <t>費目コード</t>
    <rPh sb="0" eb="2">
      <t>ヒモク</t>
    </rPh>
    <phoneticPr fontId="1"/>
  </si>
  <si>
    <t>【支出費目コード】</t>
    <rPh sb="1" eb="3">
      <t>シシュツ</t>
    </rPh>
    <rPh sb="3" eb="5">
      <t>ヒモク</t>
    </rPh>
    <phoneticPr fontId="1"/>
  </si>
  <si>
    <t>費目
コード</t>
    <rPh sb="0" eb="2">
      <t>ヒモク</t>
    </rPh>
    <phoneticPr fontId="1"/>
  </si>
  <si>
    <t>区分コード</t>
    <rPh sb="0" eb="2">
      <t>クブン</t>
    </rPh>
    <phoneticPr fontId="1"/>
  </si>
  <si>
    <t>【支出区分コード】</t>
    <rPh sb="1" eb="3">
      <t>シシュツ</t>
    </rPh>
    <rPh sb="3" eb="5">
      <t>クブン</t>
    </rPh>
    <phoneticPr fontId="1"/>
  </si>
  <si>
    <t>立候補準備</t>
    <rPh sb="0" eb="3">
      <t>リッコウホ</t>
    </rPh>
    <rPh sb="3" eb="5">
      <t>ジュンビ</t>
    </rPh>
    <phoneticPr fontId="7"/>
  </si>
  <si>
    <t>選挙運動</t>
    <rPh sb="0" eb="2">
      <t>センキョ</t>
    </rPh>
    <rPh sb="2" eb="4">
      <t>ウンドウ</t>
    </rPh>
    <phoneticPr fontId="7"/>
  </si>
  <si>
    <t>区分
コード</t>
    <rPh sb="0" eb="2">
      <t>クブン</t>
    </rPh>
    <phoneticPr fontId="1"/>
  </si>
  <si>
    <t>支出の目的</t>
    <rPh sb="0" eb="2">
      <t>シシュツ</t>
    </rPh>
    <rPh sb="3" eb="5">
      <t>モクテキ</t>
    </rPh>
    <phoneticPr fontId="1"/>
  </si>
  <si>
    <t>支出先の所在地</t>
    <rPh sb="0" eb="2">
      <t>シシュツ</t>
    </rPh>
    <rPh sb="2" eb="3">
      <t>サキ</t>
    </rPh>
    <rPh sb="4" eb="7">
      <t>ショザイチ</t>
    </rPh>
    <phoneticPr fontId="1"/>
  </si>
  <si>
    <t>支出先の職業</t>
    <rPh sb="0" eb="3">
      <t>シシュツサキ</t>
    </rPh>
    <rPh sb="4" eb="6">
      <t>ショクギョウ</t>
    </rPh>
    <phoneticPr fontId="1"/>
  </si>
  <si>
    <t>領収書
整理番号</t>
    <rPh sb="0" eb="3">
      <t>リョウシュウショ</t>
    </rPh>
    <rPh sb="4" eb="6">
      <t>セイリ</t>
    </rPh>
    <rPh sb="6" eb="8">
      <t>バンゴウ</t>
    </rPh>
    <phoneticPr fontId="1"/>
  </si>
  <si>
    <t>小　計</t>
    <rPh sb="0" eb="1">
      <t>ショウ</t>
    </rPh>
    <rPh sb="2" eb="3">
      <t>ケイ</t>
    </rPh>
    <phoneticPr fontId="1"/>
  </si>
  <si>
    <t>月　　日</t>
    <rPh sb="0" eb="1">
      <t>ガツ</t>
    </rPh>
    <rPh sb="3" eb="4">
      <t>ヒ</t>
    </rPh>
    <phoneticPr fontId="1"/>
  </si>
  <si>
    <t>住所又は主たる
事務所の所在地</t>
    <rPh sb="0" eb="2">
      <t>ジュウショ</t>
    </rPh>
    <rPh sb="2" eb="3">
      <t>マタ</t>
    </rPh>
    <rPh sb="4" eb="5">
      <t>シュ</t>
    </rPh>
    <rPh sb="8" eb="11">
      <t>ジムショ</t>
    </rPh>
    <rPh sb="12" eb="15">
      <t>ショザイチ</t>
    </rPh>
    <phoneticPr fontId="1"/>
  </si>
  <si>
    <t>氏名又は
団体名</t>
    <rPh sb="0" eb="2">
      <t>シメイ</t>
    </rPh>
    <rPh sb="2" eb="3">
      <t>マタ</t>
    </rPh>
    <rPh sb="5" eb="8">
      <t>ダンタイメイ</t>
    </rPh>
    <phoneticPr fontId="1"/>
  </si>
  <si>
    <t>職　　　業</t>
    <rPh sb="0" eb="1">
      <t>ショク</t>
    </rPh>
    <rPh sb="4" eb="5">
      <t>ギョウ</t>
    </rPh>
    <phoneticPr fontId="1"/>
  </si>
  <si>
    <t>順位/コード</t>
    <rPh sb="0" eb="2">
      <t>ジュンイ</t>
    </rPh>
    <phoneticPr fontId="1"/>
  </si>
  <si>
    <t>費目コード
順位</t>
    <rPh sb="0" eb="2">
      <t>ヒモク</t>
    </rPh>
    <rPh sb="6" eb="8">
      <t>ジュンイ</t>
    </rPh>
    <phoneticPr fontId="1"/>
  </si>
  <si>
    <t>支　　出　　を　　受　　け　　た　　者</t>
    <rPh sb="0" eb="1">
      <t>シ</t>
    </rPh>
    <rPh sb="3" eb="4">
      <t>デ</t>
    </rPh>
    <rPh sb="9" eb="10">
      <t>ウ</t>
    </rPh>
    <rPh sb="18" eb="19">
      <t>モノ</t>
    </rPh>
    <phoneticPr fontId="1"/>
  </si>
  <si>
    <t>金額又は
見積額
　　（円）</t>
    <rPh sb="0" eb="2">
      <t>キンガク</t>
    </rPh>
    <rPh sb="2" eb="3">
      <t>マタ</t>
    </rPh>
    <rPh sb="5" eb="8">
      <t>ミツモリガク</t>
    </rPh>
    <rPh sb="12" eb="13">
      <t>エン</t>
    </rPh>
    <phoneticPr fontId="1"/>
  </si>
  <si>
    <t>立候補準備の
ための支出</t>
    <rPh sb="0" eb="3">
      <t>リッコウホ</t>
    </rPh>
    <rPh sb="3" eb="5">
      <t>ジュンビ</t>
    </rPh>
    <rPh sb="10" eb="12">
      <t>シシュツ</t>
    </rPh>
    <phoneticPr fontId="1"/>
  </si>
  <si>
    <t>計</t>
    <rPh sb="0" eb="1">
      <t>ケイ</t>
    </rPh>
    <phoneticPr fontId="1"/>
  </si>
  <si>
    <t>選挙運動の
ための支出</t>
    <rPh sb="0" eb="2">
      <t>センキョ</t>
    </rPh>
    <rPh sb="2" eb="4">
      <t>ウンドウ</t>
    </rPh>
    <rPh sb="9" eb="11">
      <t>シシュツ</t>
    </rPh>
    <phoneticPr fontId="1"/>
  </si>
  <si>
    <t>前
回
計</t>
    <rPh sb="0" eb="1">
      <t>ゼン</t>
    </rPh>
    <rPh sb="2" eb="3">
      <t>カイ</t>
    </rPh>
    <rPh sb="4" eb="5">
      <t>ケイ</t>
    </rPh>
    <phoneticPr fontId="1"/>
  </si>
  <si>
    <t>総
額</t>
    <rPh sb="0" eb="1">
      <t>ソウ</t>
    </rPh>
    <rPh sb="3" eb="4">
      <t>ガク</t>
    </rPh>
    <phoneticPr fontId="1"/>
  </si>
  <si>
    <t>支出のうち
公費負担相当額</t>
    <rPh sb="0" eb="2">
      <t>シシュツ</t>
    </rPh>
    <rPh sb="6" eb="8">
      <t>コウヒ</t>
    </rPh>
    <rPh sb="8" eb="10">
      <t>フタン</t>
    </rPh>
    <rPh sb="10" eb="13">
      <t>ソウトウガク</t>
    </rPh>
    <phoneticPr fontId="1"/>
  </si>
  <si>
    <t>項　　　　目</t>
    <rPh sb="0" eb="1">
      <t>コウ</t>
    </rPh>
    <rPh sb="5" eb="6">
      <t>メ</t>
    </rPh>
    <phoneticPr fontId="1"/>
  </si>
  <si>
    <t>金額 （ Ａ ）　×　（ Ｂ ）　＝　（ Ｃ ）</t>
    <rPh sb="0" eb="2">
      <t>キンガク</t>
    </rPh>
    <phoneticPr fontId="1"/>
  </si>
  <si>
    <t>枚　　数　（ Ｂ ）</t>
    <rPh sb="0" eb="1">
      <t>マイ</t>
    </rPh>
    <rPh sb="3" eb="4">
      <t>カズ</t>
    </rPh>
    <phoneticPr fontId="1"/>
  </si>
  <si>
    <t>単　　価 （ Ａ ）</t>
    <rPh sb="0" eb="1">
      <t>タン</t>
    </rPh>
    <rPh sb="3" eb="4">
      <t>アタイ</t>
    </rPh>
    <phoneticPr fontId="1"/>
  </si>
  <si>
    <t>５　支出の部</t>
    <rPh sb="2" eb="4">
      <t>シシュツ</t>
    </rPh>
    <rPh sb="5" eb="6">
      <t>ブ</t>
    </rPh>
    <phoneticPr fontId="1"/>
  </si>
  <si>
    <t>支出の費目</t>
  </si>
  <si>
    <t>支出の目的</t>
  </si>
  <si>
    <t xml:space="preserve">１　「支出の費目」の欄は、公職選挙法施行規則（昭和２５年総理府令第１３号。以下「規則」とい
</t>
    <phoneticPr fontId="7"/>
  </si>
  <si>
    <t>　う。）第３０号様式支出簿の備考中３の例により記載してください。</t>
    <phoneticPr fontId="7"/>
  </si>
  <si>
    <t>２　「支出の目的」の欄は、規則第３０号様式支出簿の備考中６の例により記載してください。</t>
  </si>
  <si>
    <t>３　支出の目的ごとに別葉としてください。</t>
  </si>
  <si>
    <t>４　支出の目的に対応する振込明細書の写しと併せて提出してください。</t>
  </si>
  <si>
    <t>　備考</t>
    <phoneticPr fontId="1"/>
  </si>
  <si>
    <t>寄附</t>
    <rPh sb="0" eb="2">
      <t>キフ</t>
    </rPh>
    <phoneticPr fontId="7"/>
  </si>
  <si>
    <t>その他収入</t>
    <rPh sb="2" eb="3">
      <t>タ</t>
    </rPh>
    <rPh sb="3" eb="5">
      <t>シュウニュウ</t>
    </rPh>
    <phoneticPr fontId="7"/>
  </si>
  <si>
    <t>４　収入の部</t>
    <rPh sb="2" eb="4">
      <t>シュウニュウ</t>
    </rPh>
    <rPh sb="5" eb="6">
      <t>ブ</t>
    </rPh>
    <phoneticPr fontId="1"/>
  </si>
  <si>
    <t>区　　分</t>
    <rPh sb="0" eb="1">
      <t>ク</t>
    </rPh>
    <rPh sb="3" eb="4">
      <t>フン</t>
    </rPh>
    <phoneticPr fontId="1"/>
  </si>
  <si>
    <t>寄附</t>
    <rPh sb="0" eb="2">
      <t>キフ</t>
    </rPh>
    <phoneticPr fontId="1"/>
  </si>
  <si>
    <t>その他収入</t>
    <rPh sb="2" eb="3">
      <t>タ</t>
    </rPh>
    <rPh sb="3" eb="5">
      <t>シュウニュウ</t>
    </rPh>
    <phoneticPr fontId="1"/>
  </si>
  <si>
    <t>■収入額集計票</t>
    <rPh sb="1" eb="3">
      <t>シュウニュウ</t>
    </rPh>
    <rPh sb="3" eb="4">
      <t>ガク</t>
    </rPh>
    <rPh sb="4" eb="6">
      <t>シュウケイ</t>
    </rPh>
    <rPh sb="6" eb="7">
      <t>ヒョウ</t>
    </rPh>
    <phoneticPr fontId="1"/>
  </si>
  <si>
    <t>収支集計表</t>
    <rPh sb="0" eb="2">
      <t>シュウシ</t>
    </rPh>
    <rPh sb="2" eb="5">
      <t>シュウケイヒョウ</t>
    </rPh>
    <phoneticPr fontId="1"/>
  </si>
  <si>
    <t>項目</t>
    <rPh sb="0" eb="2">
      <t>コウモク</t>
    </rPh>
    <phoneticPr fontId="1"/>
  </si>
  <si>
    <t>番号</t>
    <rPh sb="0" eb="2">
      <t>バンゴウ</t>
    </rPh>
    <phoneticPr fontId="1"/>
  </si>
  <si>
    <t>（公営負担相当額）</t>
    <rPh sb="1" eb="3">
      <t>コウエイ</t>
    </rPh>
    <rPh sb="3" eb="5">
      <t>フタン</t>
    </rPh>
    <rPh sb="5" eb="8">
      <t>ソウトウガク</t>
    </rPh>
    <phoneticPr fontId="1"/>
  </si>
  <si>
    <t>参　　考</t>
    <rPh sb="0" eb="1">
      <t>サン</t>
    </rPh>
    <rPh sb="3" eb="4">
      <t>コウ</t>
    </rPh>
    <phoneticPr fontId="1"/>
  </si>
  <si>
    <t>選 挙 運 動 費 用 収 支 報 告 書</t>
    <rPh sb="0" eb="1">
      <t>セン</t>
    </rPh>
    <rPh sb="2" eb="3">
      <t>キョ</t>
    </rPh>
    <rPh sb="4" eb="5">
      <t>ウン</t>
    </rPh>
    <rPh sb="6" eb="7">
      <t>ドウ</t>
    </rPh>
    <rPh sb="8" eb="9">
      <t>ヒ</t>
    </rPh>
    <rPh sb="10" eb="11">
      <t>ヨウ</t>
    </rPh>
    <rPh sb="12" eb="13">
      <t>オサム</t>
    </rPh>
    <rPh sb="14" eb="15">
      <t>シ</t>
    </rPh>
    <rPh sb="16" eb="17">
      <t>ホウ</t>
    </rPh>
    <rPh sb="18" eb="19">
      <t>コク</t>
    </rPh>
    <rPh sb="20" eb="21">
      <t>ショ</t>
    </rPh>
    <phoneticPr fontId="1"/>
  </si>
  <si>
    <t>２　公職の候補者</t>
    <rPh sb="2" eb="4">
      <t>コウショク</t>
    </rPh>
    <rPh sb="5" eb="8">
      <t>コウホシャ</t>
    </rPh>
    <phoneticPr fontId="1"/>
  </si>
  <si>
    <t>住　所</t>
    <rPh sb="0" eb="1">
      <t>ジュウ</t>
    </rPh>
    <rPh sb="2" eb="3">
      <t>トコロ</t>
    </rPh>
    <phoneticPr fontId="1"/>
  </si>
  <si>
    <t>氏　名</t>
    <rPh sb="0" eb="1">
      <t>ウジ</t>
    </rPh>
    <rPh sb="2" eb="3">
      <t>ナ</t>
    </rPh>
    <phoneticPr fontId="1"/>
  </si>
  <si>
    <t>備　　　考</t>
    <rPh sb="0" eb="1">
      <t>ビ</t>
    </rPh>
    <rPh sb="4" eb="5">
      <t>コウ</t>
    </rPh>
    <phoneticPr fontId="1"/>
  </si>
  <si>
    <t>寄　　附　　を　　し　　た　　者</t>
    <rPh sb="0" eb="1">
      <t>ヤドリキ</t>
    </rPh>
    <rPh sb="3" eb="4">
      <t>フ</t>
    </rPh>
    <rPh sb="15" eb="16">
      <t>モノ</t>
    </rPh>
    <phoneticPr fontId="1"/>
  </si>
  <si>
    <t>金銭以外の寄附及
びその他の収入の見積の根拠</t>
    <rPh sb="0" eb="2">
      <t>キンセン</t>
    </rPh>
    <rPh sb="2" eb="4">
      <t>イガイ</t>
    </rPh>
    <rPh sb="5" eb="7">
      <t>キフ</t>
    </rPh>
    <rPh sb="7" eb="8">
      <t>オヨ</t>
    </rPh>
    <rPh sb="12" eb="13">
      <t>タ</t>
    </rPh>
    <rPh sb="14" eb="16">
      <t>シュウニュウ</t>
    </rPh>
    <rPh sb="17" eb="19">
      <t>ミツモリ</t>
    </rPh>
    <rPh sb="20" eb="22">
      <t>コンキョ</t>
    </rPh>
    <phoneticPr fontId="1"/>
  </si>
  <si>
    <t>種　　　　別</t>
    <rPh sb="0" eb="1">
      <t>タネ</t>
    </rPh>
    <rPh sb="5" eb="6">
      <t>ベツ</t>
    </rPh>
    <phoneticPr fontId="1"/>
  </si>
  <si>
    <t>種別</t>
    <rPh sb="0" eb="2">
      <t>シュベツ</t>
    </rPh>
    <phoneticPr fontId="1"/>
  </si>
  <si>
    <t>収入種別
コード</t>
    <rPh sb="0" eb="2">
      <t>シュウニュウ</t>
    </rPh>
    <rPh sb="2" eb="4">
      <t>シュベツ</t>
    </rPh>
    <phoneticPr fontId="1"/>
  </si>
  <si>
    <t>費目種別
順位</t>
    <rPh sb="0" eb="2">
      <t>ヒモク</t>
    </rPh>
    <rPh sb="2" eb="4">
      <t>シュベツ</t>
    </rPh>
    <rPh sb="5" eb="7">
      <t>ジュンイ</t>
    </rPh>
    <phoneticPr fontId="1"/>
  </si>
  <si>
    <t>種別</t>
    <rPh sb="0" eb="2">
      <t>シュベツ</t>
    </rPh>
    <phoneticPr fontId="1"/>
  </si>
  <si>
    <t>【収入種別コード】</t>
    <rPh sb="1" eb="3">
      <t>シュウニュウ</t>
    </rPh>
    <rPh sb="3" eb="5">
      <t>シュベツ</t>
    </rPh>
    <phoneticPr fontId="1"/>
  </si>
  <si>
    <t>種別コード</t>
    <rPh sb="0" eb="2">
      <t>シュベツ</t>
    </rPh>
    <phoneticPr fontId="1"/>
  </si>
  <si>
    <t>　ビラの作成</t>
    <rPh sb="4" eb="6">
      <t>サクセイ</t>
    </rPh>
    <phoneticPr fontId="1"/>
  </si>
  <si>
    <t>　ポスターの作成</t>
    <rPh sb="6" eb="8">
      <t>サクセイ</t>
    </rPh>
    <phoneticPr fontId="1"/>
  </si>
  <si>
    <t>金銭以外の
支出の見積の
根拠</t>
    <rPh sb="0" eb="2">
      <t>キンセン</t>
    </rPh>
    <rPh sb="2" eb="4">
      <t>イガイ</t>
    </rPh>
    <rPh sb="6" eb="8">
      <t>シシュツ</t>
    </rPh>
    <rPh sb="9" eb="11">
      <t>ミツ</t>
    </rPh>
    <rPh sb="13" eb="15">
      <t>コンキョ</t>
    </rPh>
    <phoneticPr fontId="1"/>
  </si>
  <si>
    <t>金銭以外の支出の
見積もり根拠</t>
    <rPh sb="0" eb="4">
      <t>キンセンイガイ</t>
    </rPh>
    <rPh sb="5" eb="7">
      <t>シシュツ</t>
    </rPh>
    <rPh sb="9" eb="11">
      <t>ミツ</t>
    </rPh>
    <rPh sb="13" eb="15">
      <t>コンキョ</t>
    </rPh>
    <phoneticPr fontId="1"/>
  </si>
  <si>
    <t>備　　考</t>
    <rPh sb="0" eb="1">
      <t>ビ</t>
    </rPh>
    <rPh sb="3" eb="4">
      <t>コウ</t>
    </rPh>
    <phoneticPr fontId="1"/>
  </si>
  <si>
    <t>金　　額</t>
    <rPh sb="0" eb="1">
      <t>キン</t>
    </rPh>
    <rPh sb="3" eb="4">
      <t>ガク</t>
    </rPh>
    <phoneticPr fontId="1"/>
  </si>
  <si>
    <t>氏名又は団体名</t>
    <rPh sb="0" eb="2">
      <t>シメイ</t>
    </rPh>
    <rPh sb="2" eb="3">
      <t>マタ</t>
    </rPh>
    <rPh sb="4" eb="6">
      <t>ダンタイ</t>
    </rPh>
    <rPh sb="6" eb="7">
      <t>メイ</t>
    </rPh>
    <phoneticPr fontId="1"/>
  </si>
  <si>
    <t>住所又は主たる
事務所の所在地</t>
    <rPh sb="0" eb="2">
      <t>ジュウショ</t>
    </rPh>
    <rPh sb="2" eb="3">
      <t>マタ</t>
    </rPh>
    <rPh sb="4" eb="5">
      <t>シュ</t>
    </rPh>
    <rPh sb="8" eb="10">
      <t>ジム</t>
    </rPh>
    <rPh sb="10" eb="11">
      <t>ショ</t>
    </rPh>
    <rPh sb="12" eb="15">
      <t>ショザイチ</t>
    </rPh>
    <phoneticPr fontId="1"/>
  </si>
  <si>
    <t>職業</t>
    <rPh sb="0" eb="2">
      <t>ショクギョウ</t>
    </rPh>
    <phoneticPr fontId="1"/>
  </si>
  <si>
    <t>金銭以外の寄附及び
その他の収入の見積の根拠</t>
    <rPh sb="0" eb="2">
      <t>キンセン</t>
    </rPh>
    <rPh sb="2" eb="4">
      <t>イガイ</t>
    </rPh>
    <rPh sb="5" eb="7">
      <t>キフ</t>
    </rPh>
    <rPh sb="7" eb="8">
      <t>オヨ</t>
    </rPh>
    <rPh sb="12" eb="13">
      <t>タ</t>
    </rPh>
    <rPh sb="14" eb="16">
      <t>シュウニュウ</t>
    </rPh>
    <rPh sb="17" eb="19">
      <t>ミツモリ</t>
    </rPh>
    <rPh sb="20" eb="22">
      <t>コンキョ</t>
    </rPh>
    <phoneticPr fontId="1"/>
  </si>
  <si>
    <t>支出先の
氏名又は団体名</t>
    <rPh sb="0" eb="2">
      <t>シシュツ</t>
    </rPh>
    <rPh sb="2" eb="3">
      <t>サキ</t>
    </rPh>
    <rPh sb="5" eb="7">
      <t>シメイ</t>
    </rPh>
    <rPh sb="7" eb="8">
      <t>マタ</t>
    </rPh>
    <rPh sb="9" eb="11">
      <t>ダンタイ</t>
    </rPh>
    <rPh sb="11" eb="12">
      <t>メイ</t>
    </rPh>
    <phoneticPr fontId="1"/>
  </si>
  <si>
    <t>（２）　家屋費</t>
    <phoneticPr fontId="7"/>
  </si>
  <si>
    <t>（１）　人件費</t>
    <phoneticPr fontId="7"/>
  </si>
  <si>
    <t>（３）　通信費</t>
    <phoneticPr fontId="1"/>
  </si>
  <si>
    <t>（４）　交通費</t>
    <phoneticPr fontId="1"/>
  </si>
  <si>
    <t>（５）　印刷費</t>
    <phoneticPr fontId="7"/>
  </si>
  <si>
    <t>（６）　広告費</t>
    <phoneticPr fontId="7"/>
  </si>
  <si>
    <t>（７）　文具費</t>
    <phoneticPr fontId="7"/>
  </si>
  <si>
    <t>（９）　休泊費</t>
    <phoneticPr fontId="7"/>
  </si>
  <si>
    <t>（１０）　雑費</t>
    <phoneticPr fontId="7"/>
  </si>
  <si>
    <t>２　公職の候補者</t>
    <phoneticPr fontId="7"/>
  </si>
  <si>
    <t>３　出納責任者</t>
    <phoneticPr fontId="7"/>
  </si>
  <si>
    <t>氏　　名</t>
    <rPh sb="0" eb="1">
      <t>ウジ</t>
    </rPh>
    <rPh sb="3" eb="4">
      <t>ナ</t>
    </rPh>
    <phoneticPr fontId="1"/>
  </si>
  <si>
    <t>領収書その他の支出を証すべき
書面を徴し難かった事情</t>
    <phoneticPr fontId="7"/>
  </si>
  <si>
    <t>１</t>
    <phoneticPr fontId="7"/>
  </si>
  <si>
    <t xml:space="preserve">「区分」の欄には、立候補準備のために要した費用及び選挙運動のために支出した費用の区分を明記するものとする。
</t>
    <phoneticPr fontId="7"/>
  </si>
  <si>
    <t>２</t>
    <phoneticPr fontId="1"/>
  </si>
  <si>
    <t>支出の年月日</t>
    <rPh sb="0" eb="2">
      <t>シシュツ</t>
    </rPh>
    <rPh sb="3" eb="6">
      <t>ネンガッピ</t>
    </rPh>
    <phoneticPr fontId="1"/>
  </si>
  <si>
    <t>の枠に事情を
入力してください</t>
    <rPh sb="1" eb="2">
      <t>ワク</t>
    </rPh>
    <rPh sb="3" eb="5">
      <t>ジジョウ</t>
    </rPh>
    <rPh sb="7" eb="9">
      <t>ニュウリョク</t>
    </rPh>
    <phoneticPr fontId="1"/>
  </si>
  <si>
    <t>←</t>
    <phoneticPr fontId="1"/>
  </si>
  <si>
    <t>黄色</t>
    <rPh sb="0" eb="2">
      <t>キイロ</t>
    </rPh>
    <phoneticPr fontId="1"/>
  </si>
  <si>
    <t>「支出の目的」の欄は，公職選挙法施行規則（昭和２５年総理府令第１３号）第３０号様式支出簿の備考中６の例により記載するものとする。</t>
    <rPh sb="54" eb="56">
      <t>キサイ</t>
    </rPh>
    <phoneticPr fontId="1"/>
  </si>
  <si>
    <t>振込明細書に係る支出目的書</t>
    <phoneticPr fontId="1"/>
  </si>
  <si>
    <r>
      <rPr>
        <b/>
        <sz val="36"/>
        <color rgb="FF0070C0"/>
        <rFont val="ＭＳ Ｐゴシック"/>
        <family val="3"/>
        <charset val="128"/>
        <scheme val="minor"/>
      </rPr>
      <t>支出</t>
    </r>
    <r>
      <rPr>
        <sz val="24"/>
        <color theme="1"/>
        <rFont val="ＭＳ Ｐゴシック"/>
        <family val="3"/>
        <charset val="128"/>
        <scheme val="minor"/>
      </rPr>
      <t>のデータを入力</t>
    </r>
    <rPh sb="0" eb="2">
      <t>シシュツ</t>
    </rPh>
    <rPh sb="7" eb="9">
      <t>ニュウリョク</t>
    </rPh>
    <phoneticPr fontId="1"/>
  </si>
  <si>
    <r>
      <rPr>
        <b/>
        <sz val="36"/>
        <color rgb="FFFF0000"/>
        <rFont val="ＭＳ Ｐゴシック"/>
        <family val="3"/>
        <charset val="128"/>
        <scheme val="minor"/>
      </rPr>
      <t>収入</t>
    </r>
    <r>
      <rPr>
        <sz val="24"/>
        <color theme="1"/>
        <rFont val="ＭＳ Ｐゴシック"/>
        <family val="3"/>
        <charset val="128"/>
        <scheme val="minor"/>
      </rPr>
      <t>のデータを入力</t>
    </r>
    <rPh sb="0" eb="2">
      <t>シュウニュウ</t>
    </rPh>
    <rPh sb="7" eb="9">
      <t>ニュウリョク</t>
    </rPh>
    <phoneticPr fontId="1"/>
  </si>
  <si>
    <t>出納責任者本人が提出する場合にあっては本人確認書類の提示または提出を、その代理人が提出する場合にあっては委任状の提示または提出及び当該代理人の本人確認書類の提示または提出を行うこと。ただし、出納責任者本人の署名その他の措置がある場合はこの限りでない。</t>
    <phoneticPr fontId="1"/>
  </si>
  <si>
    <t>食料費</t>
    <rPh sb="0" eb="3">
      <t>ショクリョウヒ</t>
    </rPh>
    <phoneticPr fontId="7"/>
  </si>
  <si>
    <t>（８）　食料費</t>
    <rPh sb="5" eb="6">
      <t>リョウ</t>
    </rPh>
    <phoneticPr fontId="7"/>
  </si>
  <si>
    <t>契約日の
日付</t>
    <rPh sb="0" eb="3">
      <t>ケイヤクビ</t>
    </rPh>
    <rPh sb="5" eb="7">
      <t>ヒヅケ</t>
    </rPh>
    <phoneticPr fontId="1"/>
  </si>
  <si>
    <t>立候補準備のための支出</t>
    <rPh sb="0" eb="3">
      <t>リッコウホ</t>
    </rPh>
    <rPh sb="3" eb="5">
      <t>ジュンビ</t>
    </rPh>
    <rPh sb="9" eb="11">
      <t>シシュツ</t>
    </rPh>
    <phoneticPr fontId="1"/>
  </si>
  <si>
    <t>選挙運動のための支出</t>
    <rPh sb="0" eb="2">
      <t>センキョ</t>
    </rPh>
    <rPh sb="2" eb="4">
      <t>ウンドウ</t>
    </rPh>
    <rPh sb="8" eb="10">
      <t>シシュツ</t>
    </rPh>
    <phoneticPr fontId="1"/>
  </si>
  <si>
    <t>公営の対象となるビラの印刷枚数</t>
    <rPh sb="0" eb="2">
      <t>コウエイ</t>
    </rPh>
    <rPh sb="3" eb="5">
      <t>タイショウ</t>
    </rPh>
    <rPh sb="11" eb="13">
      <t>インサツ</t>
    </rPh>
    <rPh sb="13" eb="15">
      <t>マイスウ</t>
    </rPh>
    <phoneticPr fontId="1"/>
  </si>
  <si>
    <t>公営対象となるポスターの印刷枚数</t>
    <rPh sb="0" eb="2">
      <t>コウエイ</t>
    </rPh>
    <rPh sb="2" eb="4">
      <t>タイショウ</t>
    </rPh>
    <rPh sb="12" eb="14">
      <t>インサツ</t>
    </rPh>
    <rPh sb="14" eb="16">
      <t>マイスウ</t>
    </rPh>
    <phoneticPr fontId="1"/>
  </si>
  <si>
    <t>必須</t>
    <rPh sb="0" eb="2">
      <t>ヒッス</t>
    </rPh>
    <phoneticPr fontId="1"/>
  </si>
  <si>
    <t>ポスターの作成単価</t>
    <rPh sb="5" eb="7">
      <t>サクセイ</t>
    </rPh>
    <rPh sb="7" eb="9">
      <t>タンカ</t>
    </rPh>
    <phoneticPr fontId="1"/>
  </si>
  <si>
    <t>ビラの作成の作成単価</t>
    <rPh sb="3" eb="5">
      <t>サクセイ</t>
    </rPh>
    <rPh sb="6" eb="8">
      <t>サクセイ</t>
    </rPh>
    <rPh sb="8" eb="10">
      <t>タンカ</t>
    </rPh>
    <phoneticPr fontId="1"/>
  </si>
  <si>
    <t xml:space="preserve">この報告書は、公職選挙法の規定に従って作製したものであって、真実に相違ありません。 </t>
    <phoneticPr fontId="1"/>
  </si>
  <si>
    <t>出納責任者　　住　所</t>
    <phoneticPr fontId="1"/>
  </si>
  <si>
    <t>氏　名</t>
    <phoneticPr fontId="1"/>
  </si>
  <si>
    <t>月</t>
    <rPh sb="0" eb="1">
      <t>ツキ</t>
    </rPh>
    <phoneticPr fontId="1"/>
  </si>
  <si>
    <t>３</t>
    <phoneticPr fontId="1"/>
  </si>
  <si>
    <t>候補者の住所</t>
    <rPh sb="0" eb="3">
      <t>コウホシャ</t>
    </rPh>
    <rPh sb="4" eb="6">
      <t>ジュウショ</t>
    </rPh>
    <phoneticPr fontId="1"/>
  </si>
  <si>
    <t>候補者の氏名</t>
    <rPh sb="0" eb="3">
      <t>コウホシャ</t>
    </rPh>
    <rPh sb="4" eb="6">
      <t>シメイ</t>
    </rPh>
    <phoneticPr fontId="1"/>
  </si>
  <si>
    <t>出納責任者の住所</t>
    <rPh sb="0" eb="2">
      <t>スイトウ</t>
    </rPh>
    <rPh sb="2" eb="5">
      <t>セキニンシャ</t>
    </rPh>
    <rPh sb="6" eb="8">
      <t>ジュウショ</t>
    </rPh>
    <phoneticPr fontId="1"/>
  </si>
  <si>
    <t>出納責任者の氏名</t>
    <rPh sb="0" eb="2">
      <t>スイトウ</t>
    </rPh>
    <rPh sb="2" eb="5">
      <t>セキニンシャ</t>
    </rPh>
    <rPh sb="6" eb="8">
      <t>シメイ</t>
    </rPh>
    <phoneticPr fontId="1"/>
  </si>
  <si>
    <t>　👈届出のままの表記で</t>
    <rPh sb="3" eb="4">
      <t>トドケ</t>
    </rPh>
    <rPh sb="4" eb="5">
      <t>デ</t>
    </rPh>
    <rPh sb="9" eb="11">
      <t>ヒョウキ</t>
    </rPh>
    <phoneticPr fontId="1"/>
  </si>
  <si>
    <t>　２　公職の候補者　　　　　　氏　名</t>
    <phoneticPr fontId="7"/>
  </si>
  <si>
    <t>　３　出納責任者　　　　　　　氏　名</t>
    <phoneticPr fontId="7"/>
  </si>
  <si>
    <t>収支報告書の提出回数</t>
    <rPh sb="0" eb="2">
      <t>シュウシ</t>
    </rPh>
    <rPh sb="2" eb="5">
      <t>ホウコクショ</t>
    </rPh>
    <rPh sb="6" eb="8">
      <t>テイシュツ</t>
    </rPh>
    <rPh sb="8" eb="10">
      <t>カイスウ</t>
    </rPh>
    <phoneticPr fontId="1"/>
  </si>
  <si>
    <t>　👈初めてであれば「１」を入力</t>
    <rPh sb="3" eb="4">
      <t>ハジ</t>
    </rPh>
    <rPh sb="14" eb="16">
      <t>ニュウリョク</t>
    </rPh>
    <phoneticPr fontId="1"/>
  </si>
  <si>
    <t>.</t>
    <phoneticPr fontId="1"/>
  </si>
  <si>
    <t>収支報告書の報告の始まりの年</t>
    <rPh sb="0" eb="2">
      <t>シュウシ</t>
    </rPh>
    <rPh sb="2" eb="5">
      <t>ホウコクショ</t>
    </rPh>
    <rPh sb="6" eb="8">
      <t>ホウコク</t>
    </rPh>
    <rPh sb="9" eb="10">
      <t>ハジ</t>
    </rPh>
    <rPh sb="13" eb="14">
      <t>トシ</t>
    </rPh>
    <phoneticPr fontId="1"/>
  </si>
  <si>
    <t>収支報告書の報告の始まりの月</t>
    <rPh sb="0" eb="2">
      <t>シュウシ</t>
    </rPh>
    <rPh sb="2" eb="5">
      <t>ホウコクショ</t>
    </rPh>
    <rPh sb="9" eb="10">
      <t>ハジ</t>
    </rPh>
    <rPh sb="13" eb="14">
      <t>ツキ</t>
    </rPh>
    <phoneticPr fontId="1"/>
  </si>
  <si>
    <t>収支報告書の報告の始まりの日</t>
    <rPh sb="0" eb="2">
      <t>シュウシ</t>
    </rPh>
    <rPh sb="2" eb="5">
      <t>ホウコクショ</t>
    </rPh>
    <rPh sb="9" eb="10">
      <t>ハジ</t>
    </rPh>
    <rPh sb="13" eb="14">
      <t>ヒ</t>
    </rPh>
    <phoneticPr fontId="1"/>
  </si>
  <si>
    <t>収支報告書の報告の終わりの年</t>
    <rPh sb="0" eb="2">
      <t>シュウシ</t>
    </rPh>
    <rPh sb="2" eb="5">
      <t>ホウコクショ</t>
    </rPh>
    <rPh sb="6" eb="8">
      <t>ホウコク</t>
    </rPh>
    <rPh sb="9" eb="10">
      <t>オ</t>
    </rPh>
    <rPh sb="13" eb="14">
      <t>トシ</t>
    </rPh>
    <phoneticPr fontId="1"/>
  </si>
  <si>
    <t>収支報告書の報告の終わりの月</t>
    <rPh sb="0" eb="2">
      <t>シュウシ</t>
    </rPh>
    <rPh sb="2" eb="5">
      <t>ホウコクショ</t>
    </rPh>
    <rPh sb="6" eb="8">
      <t>ホウコク</t>
    </rPh>
    <rPh sb="9" eb="10">
      <t>オ</t>
    </rPh>
    <rPh sb="13" eb="14">
      <t>ツキ</t>
    </rPh>
    <phoneticPr fontId="1"/>
  </si>
  <si>
    <t>収支報告書の報告の終わりの日</t>
    <rPh sb="0" eb="2">
      <t>シュウシ</t>
    </rPh>
    <rPh sb="2" eb="5">
      <t>ホウコクショ</t>
    </rPh>
    <rPh sb="6" eb="8">
      <t>ホウコク</t>
    </rPh>
    <rPh sb="9" eb="10">
      <t>オ</t>
    </rPh>
    <rPh sb="13" eb="14">
      <t>ヒ</t>
    </rPh>
    <phoneticPr fontId="1"/>
  </si>
  <si>
    <t>　回分 ）</t>
    <phoneticPr fontId="1"/>
  </si>
  <si>
    <t xml:space="preserve">日 まで　　　（ 第 </t>
    <rPh sb="9" eb="10">
      <t>ダイ</t>
    </rPh>
    <phoneticPr fontId="1"/>
  </si>
  <si>
    <t>　👈「６月」なら「６」を入力</t>
    <rPh sb="5" eb="6">
      <t>ガツ</t>
    </rPh>
    <rPh sb="13" eb="15">
      <t>ニュウリョク</t>
    </rPh>
    <phoneticPr fontId="1"/>
  </si>
  <si>
    <t>　👈「１５日」なら「１５」を入力</t>
    <rPh sb="6" eb="7">
      <t>ニチ</t>
    </rPh>
    <rPh sb="15" eb="17">
      <t>ニュウリョク</t>
    </rPh>
    <phoneticPr fontId="1"/>
  </si>
  <si>
    <t>　👈「９月」なら「９」を入力</t>
    <rPh sb="5" eb="6">
      <t>ガツ</t>
    </rPh>
    <rPh sb="13" eb="15">
      <t>ニュウリョク</t>
    </rPh>
    <phoneticPr fontId="1"/>
  </si>
  <si>
    <t>　👈「２８日」なら「２８」を入力</t>
    <rPh sb="6" eb="7">
      <t>ニチ</t>
    </rPh>
    <rPh sb="15" eb="17">
      <t>ニュウリョク</t>
    </rPh>
    <phoneticPr fontId="1"/>
  </si>
  <si>
    <t>のセルのみ入力のこと</t>
    <rPh sb="5" eb="7">
      <t>ニュウリョク</t>
    </rPh>
    <phoneticPr fontId="1"/>
  </si>
  <si>
    <t>日 から</t>
    <phoneticPr fontId="1"/>
  </si>
  <si>
    <t>選管で入力済</t>
    <rPh sb="0" eb="2">
      <t>センカン</t>
    </rPh>
    <rPh sb="3" eb="5">
      <t>ニュウリョク</t>
    </rPh>
    <rPh sb="5" eb="6">
      <t>ズ</t>
    </rPh>
    <phoneticPr fontId="1"/>
  </si>
  <si>
    <t>選挙期日</t>
    <rPh sb="0" eb="2">
      <t>センキョ</t>
    </rPh>
    <rPh sb="2" eb="4">
      <t>キジツ</t>
    </rPh>
    <phoneticPr fontId="1"/>
  </si>
  <si>
    <t>選挙名</t>
    <rPh sb="0" eb="2">
      <t>センキョ</t>
    </rPh>
    <rPh sb="2" eb="3">
      <t>メイ</t>
    </rPh>
    <phoneticPr fontId="1"/>
  </si>
  <si>
    <t>【選挙名】</t>
    <rPh sb="1" eb="4">
      <t>センキョメイ</t>
    </rPh>
    <phoneticPr fontId="1"/>
  </si>
  <si>
    <t>総社市長選挙</t>
    <rPh sb="0" eb="2">
      <t>ソウジャ</t>
    </rPh>
    <rPh sb="2" eb="4">
      <t>シチョウ</t>
    </rPh>
    <rPh sb="4" eb="6">
      <t>センキョ</t>
    </rPh>
    <phoneticPr fontId="1"/>
  </si>
  <si>
    <t>総社市議会議員選挙</t>
    <rPh sb="0" eb="2">
      <t>ソウジャ</t>
    </rPh>
    <rPh sb="2" eb="5">
      <t>シギカイ</t>
    </rPh>
    <rPh sb="5" eb="7">
      <t>ギイン</t>
    </rPh>
    <rPh sb="7" eb="9">
      <t>センキョ</t>
    </rPh>
    <phoneticPr fontId="1"/>
  </si>
  <si>
    <t>　👈プルダウンから選択</t>
    <rPh sb="10" eb="12">
      <t>センタク</t>
    </rPh>
    <phoneticPr fontId="1"/>
  </si>
  <si>
    <t>基本項目などのデータ入力シート</t>
    <rPh sb="0" eb="2">
      <t>キホン</t>
    </rPh>
    <rPh sb="2" eb="4">
      <t>コウモク</t>
    </rPh>
    <rPh sb="10" eb="12">
      <t>ニュウリョク</t>
    </rPh>
    <phoneticPr fontId="1"/>
  </si>
  <si>
    <t>　合計</t>
    <rPh sb="1" eb="3">
      <t>ゴウケイ</t>
    </rPh>
    <phoneticPr fontId="1"/>
  </si>
  <si>
    <t>■公営負担相当額</t>
    <rPh sb="1" eb="3">
      <t>コウエイ</t>
    </rPh>
    <rPh sb="3" eb="5">
      <t>フタン</t>
    </rPh>
    <rPh sb="5" eb="7">
      <t>ソウトウ</t>
    </rPh>
    <rPh sb="7" eb="8">
      <t>ガク</t>
    </rPh>
    <phoneticPr fontId="1"/>
  </si>
  <si>
    <t>ビラ作成</t>
    <rPh sb="2" eb="4">
      <t>サクセイ</t>
    </rPh>
    <phoneticPr fontId="7"/>
  </si>
  <si>
    <t>ポスター作成</t>
    <rPh sb="4" eb="6">
      <t>サクセイ</t>
    </rPh>
    <phoneticPr fontId="7"/>
  </si>
  <si>
    <t>注意喚起表示</t>
    <rPh sb="0" eb="2">
      <t>チュウイ</t>
    </rPh>
    <rPh sb="2" eb="4">
      <t>カンキ</t>
    </rPh>
    <rPh sb="4" eb="6">
      <t>ヒョウジ</t>
    </rPh>
    <phoneticPr fontId="1"/>
  </si>
  <si>
    <t>金額</t>
    <rPh sb="0" eb="2">
      <t>キンガク</t>
    </rPh>
    <phoneticPr fontId="1"/>
  </si>
  <si>
    <t>　　　備　考　　１　収入の部においては、１件１万円を超えるものについては各件ごとに記載し、１件１万円以下のものについては種別ごとに各収入日における合計額を一欄に記載してくだ
　　　　　　　　　　さい。なお、寄附については、１件１万円以下のものについても必要に応じて各件ごとに記載しても差し支えありません。
　　　　　　　　２　収入の部中「種別」欄には、寄附金、その他の収入の区別を明記してください。
　　　　　　　　３　収入の部中「参考」欄には、選挙運動に係る公費負担相当額を記載してください。また、その他の参考となる事項を記載することができます。
　　　　　　　　４　支出の部中「区分」欄には、立候補準備のために支出した費用は「立候補準備」、選挙運動のために支出した費用は「選挙運動」としてください。
　　　　　　　　５　支出の部中「支出のうち公費負担相当額」欄には、選挙運動に係る公費負担相当額を記載してください。（２以上の契約がある場合には、契約ごとに記載してください。）
　　　　　　　　６　精算届後の報告書にあっては、「収入の部」「支出の部」ともに前回報告した金額をあわせて総額の欄に記載してください。
　　　　　　　　７　収入の部の記載については公職選挙法施行規則（昭和２５年総理府令第１３号）第３０号様式収入簿の備考中２から６までの例により、支出の部の記載については同様
　　　　　　　　　　式支出簿の備考中３から９（８を除く。）までの例によってください。
                ８　出納責任者本人が提出する場合にあっては本人確認書類の提示または提出を、その代理人が提出する場合にあっては委任状の提示または提出及び当該代理人の本
　　　　　　　　　　人確認書類の提示または提出を行うこと。ただし、出納責任者本人の署名その他の措置がある場合はこの限りでない。</t>
    <rPh sb="654" eb="656">
      <t>スイトウ</t>
    </rPh>
    <rPh sb="656" eb="659">
      <t>セキニンシャ</t>
    </rPh>
    <rPh sb="659" eb="661">
      <t>ホンニン</t>
    </rPh>
    <rPh sb="662" eb="664">
      <t>テイシュツ</t>
    </rPh>
    <rPh sb="666" eb="668">
      <t>バアイ</t>
    </rPh>
    <rPh sb="673" eb="675">
      <t>ホンニン</t>
    </rPh>
    <rPh sb="675" eb="677">
      <t>カクニン</t>
    </rPh>
    <rPh sb="677" eb="679">
      <t>ショルイ</t>
    </rPh>
    <rPh sb="680" eb="682">
      <t>テイジ</t>
    </rPh>
    <rPh sb="685" eb="687">
      <t>テイシュツ</t>
    </rPh>
    <rPh sb="691" eb="694">
      <t>ダイリニン</t>
    </rPh>
    <rPh sb="695" eb="697">
      <t>テイシュツ</t>
    </rPh>
    <rPh sb="699" eb="701">
      <t>バアイ</t>
    </rPh>
    <rPh sb="706" eb="709">
      <t>イニンジョウ</t>
    </rPh>
    <rPh sb="710" eb="712">
      <t>テイジ</t>
    </rPh>
    <rPh sb="715" eb="717">
      <t>テイシュツ</t>
    </rPh>
    <rPh sb="717" eb="718">
      <t>オヨ</t>
    </rPh>
    <rPh sb="719" eb="721">
      <t>トウガイ</t>
    </rPh>
    <rPh sb="721" eb="724">
      <t>ダイリニン</t>
    </rPh>
    <rPh sb="737" eb="738">
      <t>ニン</t>
    </rPh>
    <rPh sb="738" eb="740">
      <t>カクニン</t>
    </rPh>
    <rPh sb="740" eb="742">
      <t>ショルイ</t>
    </rPh>
    <rPh sb="743" eb="745">
      <t>テイジ</t>
    </rPh>
    <rPh sb="748" eb="750">
      <t>テイシュツ</t>
    </rPh>
    <rPh sb="751" eb="752">
      <t>オコナ</t>
    </rPh>
    <rPh sb="760" eb="762">
      <t>スイトウ</t>
    </rPh>
    <rPh sb="762" eb="765">
      <t>セキニンシャ</t>
    </rPh>
    <rPh sb="765" eb="767">
      <t>ホンニン</t>
    </rPh>
    <rPh sb="768" eb="770">
      <t>ショメイ</t>
    </rPh>
    <rPh sb="772" eb="773">
      <t>タ</t>
    </rPh>
    <rPh sb="774" eb="776">
      <t>ソチ</t>
    </rPh>
    <rPh sb="779" eb="781">
      <t>バアイ</t>
    </rPh>
    <rPh sb="784" eb="785">
      <t>カギ</t>
    </rPh>
    <phoneticPr fontId="1"/>
  </si>
  <si>
    <t>　👈「令和７年」なら「７」を入力</t>
    <rPh sb="4" eb="6">
      <t>レイワ</t>
    </rPh>
    <rPh sb="7" eb="8">
      <t>ネン</t>
    </rPh>
    <rPh sb="15" eb="17">
      <t>ニュウリョク</t>
    </rPh>
    <phoneticPr fontId="1"/>
  </si>
  <si>
    <t>　👈日付は全角で入力</t>
    <rPh sb="3" eb="5">
      <t>ヒヅケ</t>
    </rPh>
    <rPh sb="6" eb="8">
      <t>ゼンカク</t>
    </rPh>
    <rPh sb="9" eb="11">
      <t>ニュウリョク</t>
    </rPh>
    <phoneticPr fontId="1"/>
  </si>
  <si>
    <t>令和７年９月２１日</t>
    <rPh sb="0" eb="2">
      <t>レイワ</t>
    </rPh>
    <rPh sb="3" eb="4">
      <t>ネン</t>
    </rPh>
    <rPh sb="5" eb="6">
      <t>ガツ</t>
    </rPh>
    <rPh sb="8" eb="9">
      <t>ヒ</t>
    </rPh>
    <phoneticPr fontId="1"/>
  </si>
  <si>
    <t>【領収書番号】</t>
    <rPh sb="1" eb="4">
      <t>リョウシュウショ</t>
    </rPh>
    <rPh sb="4" eb="6">
      <t>バンゴウ</t>
    </rPh>
    <phoneticPr fontId="1"/>
  </si>
  <si>
    <t>領収書番号</t>
    <rPh sb="0" eb="3">
      <t>リョウシュウショ</t>
    </rPh>
    <rPh sb="3" eb="5">
      <t>バンゴウ</t>
    </rPh>
    <phoneticPr fontId="1"/>
  </si>
  <si>
    <t>※</t>
    <phoneticPr fontId="1"/>
  </si>
  <si>
    <t>総社市議会議員補欠選挙</t>
    <rPh sb="0" eb="2">
      <t>ソウジャ</t>
    </rPh>
    <rPh sb="2" eb="5">
      <t>シギカイ</t>
    </rPh>
    <rPh sb="5" eb="7">
      <t>ギイン</t>
    </rPh>
    <rPh sb="7" eb="9">
      <t>ホケツ</t>
    </rPh>
    <rPh sb="9" eb="11">
      <t>センキョ</t>
    </rPh>
    <phoneticPr fontId="1"/>
  </si>
  <si>
    <r>
      <t>　👈立候補届のままの表記（</t>
    </r>
    <r>
      <rPr>
        <b/>
        <sz val="11"/>
        <color theme="1"/>
        <rFont val="ＭＳ Ｐゴシック"/>
        <family val="3"/>
        <charset val="128"/>
        <scheme val="minor"/>
      </rPr>
      <t>戸籍名</t>
    </r>
    <r>
      <rPr>
        <sz val="11"/>
        <color theme="1"/>
        <rFont val="ＭＳ Ｐゴシック"/>
        <family val="2"/>
        <charset val="128"/>
        <scheme val="minor"/>
      </rPr>
      <t>）で</t>
    </r>
    <rPh sb="3" eb="6">
      <t>リッコウホ</t>
    </rPh>
    <rPh sb="6" eb="7">
      <t>トドケ</t>
    </rPh>
    <rPh sb="11" eb="13">
      <t>ヒョウキ</t>
    </rPh>
    <rPh sb="14" eb="16">
      <t>コセキ</t>
    </rPh>
    <rPh sb="16" eb="17">
      <t>メイ</t>
    </rPh>
    <phoneticPr fontId="1"/>
  </si>
  <si>
    <t>１回目の提出時には「0」を入力</t>
    <rPh sb="1" eb="3">
      <t>カイメ</t>
    </rPh>
    <rPh sb="4" eb="7">
      <t>テイシュツジ</t>
    </rPh>
    <rPh sb="13" eb="15">
      <t>ニュウリョク</t>
    </rPh>
    <phoneticPr fontId="1"/>
  </si>
  <si>
    <t>領収書
順位</t>
    <rPh sb="0" eb="3">
      <t>リョウシュウショ</t>
    </rPh>
    <rPh sb="4" eb="6">
      <t>ジュンイ</t>
    </rPh>
    <phoneticPr fontId="1"/>
  </si>
  <si>
    <t>※</t>
    <phoneticPr fontId="1"/>
  </si>
  <si>
    <r>
      <rPr>
        <sz val="14"/>
        <color theme="0" tint="-0.499984740745262"/>
        <rFont val="ＭＳ Ｐゴシック"/>
        <family val="3"/>
        <charset val="128"/>
        <scheme val="minor"/>
      </rPr>
      <t>振込（振替）の明細書の写しを貼付</t>
    </r>
    <r>
      <rPr>
        <sz val="11"/>
        <color theme="1"/>
        <rFont val="ＭＳ Ｐゴシック"/>
        <family val="2"/>
        <charset val="128"/>
        <scheme val="minor"/>
      </rPr>
      <t xml:space="preserve">
</t>
    </r>
    <phoneticPr fontId="1"/>
  </si>
  <si>
    <t>←左の枠に【支出】基礎データの
　 整理番号を入力してください。</t>
    <rPh sb="1" eb="2">
      <t>ヒダリ</t>
    </rPh>
    <rPh sb="6" eb="8">
      <t>シシュツ</t>
    </rPh>
    <rPh sb="9" eb="11">
      <t>キソ</t>
    </rPh>
    <phoneticPr fontId="1"/>
  </si>
  <si>
    <t>　 該当のデータが表示されたら
　 Ａ４用紙に印刷をしてください。
　 複数ある場合は、この作業を
　 繰り返してください。</t>
    <rPh sb="2" eb="4">
      <t>ガイトウ</t>
    </rPh>
    <rPh sb="9" eb="11">
      <t>ヒョウジ</t>
    </rPh>
    <rPh sb="20" eb="22">
      <t>ヨウシ</t>
    </rPh>
    <rPh sb="23" eb="25">
      <t>インサツ</t>
    </rPh>
    <rPh sb="37" eb="39">
      <t>フクスウ</t>
    </rPh>
    <rPh sb="41" eb="43">
      <t>バアイ</t>
    </rPh>
    <rPh sb="47" eb="49">
      <t>サギョウ</t>
    </rPh>
    <rPh sb="53" eb="54">
      <t>ク</t>
    </rPh>
    <rPh sb="55" eb="56">
      <t>カエ</t>
    </rPh>
    <phoneticPr fontId="1"/>
  </si>
  <si>
    <t>（その他特記事項）</t>
  </si>
  <si>
    <t>その他特記事項</t>
    <rPh sb="2" eb="3">
      <t>タ</t>
    </rPh>
    <rPh sb="3" eb="5">
      <t>トッキ</t>
    </rPh>
    <rPh sb="5" eb="7">
      <t>ジコウ</t>
    </rPh>
    <phoneticPr fontId="1"/>
  </si>
  <si>
    <t>任意</t>
    <rPh sb="0" eb="2">
      <t>ニンイ</t>
    </rPh>
    <phoneticPr fontId="1"/>
  </si>
  <si>
    <t>１</t>
    <phoneticPr fontId="1"/>
  </si>
  <si>
    <t>収支報告書の提出の年</t>
    <rPh sb="0" eb="2">
      <t>シュウシ</t>
    </rPh>
    <rPh sb="2" eb="5">
      <t>ホウコクショ</t>
    </rPh>
    <rPh sb="6" eb="8">
      <t>テイシュツ</t>
    </rPh>
    <rPh sb="9" eb="10">
      <t>トシ</t>
    </rPh>
    <phoneticPr fontId="1"/>
  </si>
  <si>
    <t>収支報告書の提出の月</t>
    <rPh sb="0" eb="2">
      <t>シュウシ</t>
    </rPh>
    <rPh sb="2" eb="5">
      <t>ホウコクショ</t>
    </rPh>
    <rPh sb="6" eb="8">
      <t>テイシュツ</t>
    </rPh>
    <rPh sb="9" eb="10">
      <t>ツキ</t>
    </rPh>
    <phoneticPr fontId="1"/>
  </si>
  <si>
    <t>収支報告書の提出の日</t>
    <rPh sb="0" eb="2">
      <t>シュウシ</t>
    </rPh>
    <rPh sb="2" eb="5">
      <t>ホウコクショ</t>
    </rPh>
    <rPh sb="6" eb="8">
      <t>テイシュツ</t>
    </rPh>
    <rPh sb="9" eb="10">
      <t>ヒ</t>
    </rPh>
    <phoneticPr fontId="1"/>
  </si>
  <si>
    <t>　👈「３日」なら「３」を入力</t>
    <rPh sb="5" eb="6">
      <t>ニチ</t>
    </rPh>
    <rPh sb="13" eb="15">
      <t>ニュウリョク</t>
    </rPh>
    <phoneticPr fontId="1"/>
  </si>
  <si>
    <t>　👈「１０月」なら「１０」を入力</t>
    <rPh sb="6" eb="7">
      <t>ガツ</t>
    </rPh>
    <rPh sb="15" eb="17">
      <t>ニュウリョク</t>
    </rPh>
    <phoneticPr fontId="1"/>
  </si>
  <si>
    <t xml:space="preserve"> 👈最大で２１３枚です</t>
    <rPh sb="3" eb="5">
      <t>サイダイ</t>
    </rPh>
    <rPh sb="9" eb="10">
      <t>マイ</t>
    </rPh>
    <phoneticPr fontId="1"/>
  </si>
  <si>
    <t xml:space="preserve"> 👈最大で４，０００枚です</t>
    <rPh sb="3" eb="5">
      <t>サイダイ</t>
    </rPh>
    <rPh sb="11" eb="12">
      <t>マイ</t>
    </rPh>
    <phoneticPr fontId="1"/>
  </si>
  <si>
    <t xml:space="preserve"> 👈１回目の収支報告書にある総額の欄の金額</t>
    <rPh sb="4" eb="6">
      <t>カイメ</t>
    </rPh>
    <rPh sb="7" eb="12">
      <t>シュウシホウコクショ</t>
    </rPh>
    <rPh sb="15" eb="17">
      <t>ソウガク</t>
    </rPh>
    <rPh sb="18" eb="19">
      <t>ラン</t>
    </rPh>
    <rPh sb="20" eb="22">
      <t>キンガク</t>
    </rPh>
    <phoneticPr fontId="1"/>
  </si>
  <si>
    <t xml:space="preserve"> ← 収支報告書の「４ 収入の部」の参考欄について、
　　その他特記事項があれば入力</t>
    <phoneticPr fontId="1"/>
  </si>
  <si>
    <t>（署名，または記名）</t>
    <rPh sb="1" eb="3">
      <t>ショメイ</t>
    </rPh>
    <rPh sb="7" eb="9">
      <t>キメイ</t>
    </rPh>
    <phoneticPr fontId="1"/>
  </si>
  <si>
    <r>
      <t xml:space="preserve"> </t>
    </r>
    <r>
      <rPr>
        <sz val="11"/>
        <color theme="1"/>
        <rFont val="Segoe UI Emoji"/>
        <family val="2"/>
      </rPr>
      <t>👈</t>
    </r>
    <r>
      <rPr>
        <sz val="11"/>
        <color theme="1"/>
        <rFont val="ＭＳ Ｐゴシック"/>
        <family val="3"/>
        <charset val="128"/>
        <scheme val="minor"/>
      </rPr>
      <t>契約書にある単価。小数点第２位まで。
　　 ※契約単価が１，２２０円より高い場合は１，２２０を入力</t>
    </r>
    <rPh sb="3" eb="5">
      <t>ケイヤク</t>
    </rPh>
    <rPh sb="9" eb="11">
      <t>タンカ</t>
    </rPh>
    <rPh sb="12" eb="15">
      <t>ショウスウテン</t>
    </rPh>
    <rPh sb="15" eb="16">
      <t>ダイ</t>
    </rPh>
    <rPh sb="17" eb="18">
      <t>イ</t>
    </rPh>
    <rPh sb="26" eb="28">
      <t>ケイヤク</t>
    </rPh>
    <rPh sb="28" eb="30">
      <t>タンカ</t>
    </rPh>
    <rPh sb="36" eb="37">
      <t>エン</t>
    </rPh>
    <rPh sb="39" eb="40">
      <t>タカ</t>
    </rPh>
    <rPh sb="41" eb="43">
      <t>バアイ</t>
    </rPh>
    <rPh sb="50" eb="52">
      <t>ニュウリョク</t>
    </rPh>
    <phoneticPr fontId="1"/>
  </si>
  <si>
    <r>
      <t xml:space="preserve"> </t>
    </r>
    <r>
      <rPr>
        <sz val="11"/>
        <color theme="1"/>
        <rFont val="Segoe UI Emoji"/>
        <family val="2"/>
      </rPr>
      <t>👈</t>
    </r>
    <r>
      <rPr>
        <sz val="11"/>
        <color theme="1"/>
        <rFont val="ＭＳ Ｐゴシック"/>
        <family val="3"/>
        <charset val="128"/>
        <scheme val="minor"/>
      </rPr>
      <t>契約書にある単価。小数点第２位まで。
　　 ※契約単価が８．３８円より高い場合は８．３８を入力</t>
    </r>
    <rPh sb="3" eb="5">
      <t>ケイヤク</t>
    </rPh>
    <rPh sb="9" eb="11">
      <t>タンカ</t>
    </rPh>
    <rPh sb="12" eb="15">
      <t>ショウスウテン</t>
    </rPh>
    <rPh sb="15" eb="16">
      <t>ダイ</t>
    </rPh>
    <rPh sb="17" eb="18">
      <t>イ</t>
    </rPh>
    <rPh sb="26" eb="28">
      <t>ケイヤク</t>
    </rPh>
    <rPh sb="28" eb="30">
      <t>タンカ</t>
    </rPh>
    <rPh sb="35" eb="36">
      <t>エン</t>
    </rPh>
    <rPh sb="38" eb="39">
      <t>タカ</t>
    </rPh>
    <rPh sb="40" eb="42">
      <t>バアイ</t>
    </rPh>
    <rPh sb="48" eb="50">
      <t>ニュウリョク</t>
    </rPh>
    <phoneticPr fontId="1"/>
  </si>
  <si>
    <r>
      <t>　</t>
    </r>
    <r>
      <rPr>
        <sz val="11"/>
        <color theme="1"/>
        <rFont val="Segoe UI Emoji"/>
        <family val="2"/>
      </rPr>
      <t>👈</t>
    </r>
    <r>
      <rPr>
        <sz val="11"/>
        <color theme="1"/>
        <rFont val="ＭＳ Ｐゴシック"/>
        <family val="3"/>
        <charset val="128"/>
        <scheme val="minor"/>
      </rPr>
      <t>立候補届のままの表記で、</t>
    </r>
    <r>
      <rPr>
        <sz val="11"/>
        <color theme="1"/>
        <rFont val="ＭＳ Ｐゴシック"/>
        <family val="2"/>
        <charset val="128"/>
        <scheme val="minor"/>
      </rPr>
      <t>岡山県から入力</t>
    </r>
    <rPh sb="3" eb="6">
      <t>リッコウホ</t>
    </rPh>
    <rPh sb="6" eb="7">
      <t>トドケ</t>
    </rPh>
    <rPh sb="11" eb="13">
      <t>ヒョウキ</t>
    </rPh>
    <rPh sb="15" eb="18">
      <t>オカヤマケン</t>
    </rPh>
    <rPh sb="20" eb="22">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</si>
</sst>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m&quot;月&quot;d&quot;日&quot;;@"/>
    <numFmt numFmtId="177" formatCode="#,##0_ "/>
    <numFmt numFmtId="178" formatCode="[$-411]ggge&quot;年&quot;m&quot;月&quot;d&quot;日&quot;;@"/>
    <numFmt numFmtId="179" formatCode="#,##0_ &quot;円&quot;"/>
    <numFmt numFmtId="180" formatCode="#,##0_ &quot;枚&quot;"/>
    <numFmt numFmtId="181" formatCode="#,##0_);[Red]\(#,##0\)"/>
    <numFmt numFmtId="182" formatCode="#,##0.00_ "/>
    <numFmt numFmtId="183" formatCode="#,##0.00_ &quot;円&quot;"/>
    <numFmt numFmtId="184" formatCode="0_ "/>
    <numFmt numFmtId="185" formatCode="[DBNum3]ggge&quot;年&quot;m&quot;月&quot;d&quot;日&quot;;@"/>
    <numFmt numFmtId="186" formatCode="#,##0;\-#,###;0;&quot;エクセルドクター&quot;"/>
  </numFmts>
  <fonts count="58"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name val="ＭＳ 明朝"/>
      <family val="1"/>
      <charset val="128"/>
    </font>
    <font>
      <b/>
      <sz val="14"/>
      <name val="ＭＳ 明朝"/>
      <family val="1"/>
      <charset val="128"/>
    </font>
    <font>
      <sz val="6"/>
      <name val="ＭＳ Ｐゴシック"/>
      <family val="3"/>
      <charset val="128"/>
    </font>
    <font>
      <sz val="12"/>
      <name val="ＭＳ 明朝"/>
      <family val="1"/>
      <charset val="128"/>
    </font>
    <font>
      <sz val="11"/>
      <name val="ＭＳ Ｐ明朝"/>
      <family val="1"/>
      <charset val="128"/>
    </font>
    <font>
      <b/>
      <sz val="12"/>
      <color theme="1"/>
      <name val="ＭＳ Ｐゴシック"/>
      <family val="3"/>
      <charset val="128"/>
      <scheme val="minor"/>
    </font>
    <font>
      <sz val="9"/>
      <color theme="1"/>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1"/>
      <name val="ＭＳ 明朝"/>
      <family val="1"/>
      <charset val="128"/>
    </font>
    <font>
      <sz val="20"/>
      <color theme="1"/>
      <name val="ＭＳ Ｐゴシック"/>
      <family val="2"/>
      <charset val="128"/>
      <scheme val="minor"/>
    </font>
    <font>
      <sz val="14"/>
      <color theme="1"/>
      <name val="ＭＳ Ｐゴシック"/>
      <family val="3"/>
      <charset val="128"/>
      <scheme val="minor"/>
    </font>
    <font>
      <sz val="11"/>
      <color theme="1"/>
      <name val="ＭＳ Ｐゴシック"/>
      <family val="3"/>
      <charset val="128"/>
      <scheme val="minor"/>
    </font>
    <font>
      <sz val="11"/>
      <color theme="1"/>
      <name val="ＭＳ ゴシック"/>
      <family val="3"/>
      <charset val="128"/>
    </font>
    <font>
      <sz val="14"/>
      <color theme="1"/>
      <name val="ＭＳ ゴシック"/>
      <family val="3"/>
      <charset val="128"/>
    </font>
    <font>
      <sz val="12"/>
      <name val="ＭＳ Ｐゴシック"/>
      <family val="3"/>
      <charset val="128"/>
      <scheme val="minor"/>
    </font>
    <font>
      <sz val="10"/>
      <color theme="1"/>
      <name val="ＭＳ Ｐゴシック"/>
      <family val="3"/>
      <charset val="128"/>
      <scheme val="minor"/>
    </font>
    <font>
      <sz val="10"/>
      <color theme="1"/>
      <name val="ＭＳ Ｐゴシック"/>
      <family val="2"/>
      <charset val="128"/>
      <scheme val="minor"/>
    </font>
    <font>
      <b/>
      <sz val="18"/>
      <name val="ＭＳ 明朝"/>
      <family val="1"/>
      <charset val="128"/>
    </font>
    <font>
      <sz val="9"/>
      <color theme="1"/>
      <name val="ＭＳ ゴシック"/>
      <family val="3"/>
      <charset val="128"/>
    </font>
    <font>
      <sz val="14"/>
      <color theme="1"/>
      <name val="ＭＳ Ｐゴシック"/>
      <family val="2"/>
      <charset val="128"/>
      <scheme val="minor"/>
    </font>
    <font>
      <sz val="11"/>
      <name val="ＭＳ Ｐゴシック"/>
      <family val="3"/>
      <charset val="128"/>
    </font>
    <font>
      <b/>
      <sz val="16"/>
      <color theme="1"/>
      <name val="HGP創英角ｺﾞｼｯｸUB"/>
      <family val="3"/>
      <charset val="128"/>
    </font>
    <font>
      <b/>
      <sz val="12"/>
      <color rgb="FFFFFF00"/>
      <name val="ＭＳ Ｐゴシック"/>
      <family val="3"/>
      <charset val="128"/>
      <scheme val="minor"/>
    </font>
    <font>
      <sz val="24"/>
      <color theme="1"/>
      <name val="HG明朝E"/>
      <family val="1"/>
      <charset val="128"/>
    </font>
    <font>
      <sz val="24"/>
      <color theme="1"/>
      <name val="ＭＳ Ｐゴシック"/>
      <family val="3"/>
      <charset val="128"/>
      <scheme val="minor"/>
    </font>
    <font>
      <b/>
      <sz val="36"/>
      <color rgb="FFFF0000"/>
      <name val="ＭＳ Ｐゴシック"/>
      <family val="3"/>
      <charset val="128"/>
      <scheme val="minor"/>
    </font>
    <font>
      <b/>
      <sz val="36"/>
      <color rgb="FF0070C0"/>
      <name val="ＭＳ Ｐゴシック"/>
      <family val="3"/>
      <charset val="128"/>
      <scheme val="minor"/>
    </font>
    <font>
      <b/>
      <sz val="10"/>
      <color theme="0"/>
      <name val="ＭＳ Ｐゴシック"/>
      <family val="3"/>
      <charset val="128"/>
      <scheme val="minor"/>
    </font>
    <font>
      <sz val="14"/>
      <name val="ＭＳ Ｐゴシック"/>
      <family val="3"/>
      <charset val="128"/>
      <scheme val="minor"/>
    </font>
    <font>
      <b/>
      <sz val="11"/>
      <name val="ＭＳ Ｐゴシック"/>
      <family val="3"/>
      <charset val="128"/>
      <scheme val="minor"/>
    </font>
    <font>
      <b/>
      <sz val="24"/>
      <color theme="1"/>
      <name val="ＭＳ 明朝"/>
      <family val="1"/>
      <charset val="128"/>
    </font>
    <font>
      <b/>
      <sz val="11"/>
      <color theme="0"/>
      <name val="ＭＳ Ｐゴシック"/>
      <family val="3"/>
      <charset val="128"/>
      <scheme val="minor"/>
    </font>
    <font>
      <b/>
      <sz val="11"/>
      <color rgb="FFFF0000"/>
      <name val="ＭＳ Ｐゴシック"/>
      <family val="3"/>
      <charset val="128"/>
      <scheme val="minor"/>
    </font>
    <font>
      <sz val="13"/>
      <color theme="1"/>
      <name val="ＭＳ Ｐゴシック"/>
      <family val="2"/>
      <charset val="128"/>
      <scheme val="minor"/>
    </font>
    <font>
      <sz val="16"/>
      <color theme="1"/>
      <name val="ＭＳ ゴシック"/>
      <family val="3"/>
      <charset val="128"/>
    </font>
    <font>
      <sz val="12"/>
      <name val="ＭＳ ゴシック"/>
      <family val="3"/>
      <charset val="128"/>
    </font>
    <font>
      <sz val="11"/>
      <color theme="1"/>
      <name val="ＭＳ 明朝"/>
      <family val="1"/>
      <charset val="128"/>
    </font>
    <font>
      <sz val="20"/>
      <color theme="1"/>
      <name val="ＭＳ ゴシック"/>
      <family val="3"/>
      <charset val="128"/>
    </font>
    <font>
      <sz val="12"/>
      <color theme="1"/>
      <name val="ＭＳ ゴシック"/>
      <family val="3"/>
      <charset val="128"/>
    </font>
    <font>
      <sz val="16"/>
      <color theme="1"/>
      <name val="ＭＳ Ｐゴシック"/>
      <family val="3"/>
      <charset val="128"/>
      <scheme val="minor"/>
    </font>
    <font>
      <sz val="13"/>
      <color theme="1"/>
      <name val="ＭＳ Ｐゴシック"/>
      <family val="3"/>
      <charset val="128"/>
      <scheme val="minor"/>
    </font>
    <font>
      <sz val="10"/>
      <color theme="1"/>
      <name val="ＭＳ 明朝"/>
      <family val="1"/>
      <charset val="128"/>
    </font>
    <font>
      <b/>
      <sz val="20"/>
      <color theme="0"/>
      <name val="ＭＳ Ｐゴシック"/>
      <family val="3"/>
      <charset val="128"/>
      <scheme val="minor"/>
    </font>
    <font>
      <sz val="20"/>
      <color rgb="FFFFFF00"/>
      <name val="HGP創英角ﾎﾟｯﾌﾟ体"/>
      <family val="3"/>
      <charset val="128"/>
    </font>
    <font>
      <sz val="18"/>
      <color theme="1"/>
      <name val="ＭＳ Ｐゴシック"/>
      <family val="2"/>
      <charset val="128"/>
      <scheme val="minor"/>
    </font>
    <font>
      <sz val="13"/>
      <name val="ＭＳ Ｐゴシック"/>
      <family val="3"/>
      <charset val="128"/>
    </font>
    <font>
      <sz val="14"/>
      <name val="ＭＳ 明朝"/>
      <family val="1"/>
      <charset val="128"/>
    </font>
    <font>
      <u/>
      <sz val="18"/>
      <color theme="1"/>
      <name val="ＭＳ Ｐゴシック"/>
      <family val="2"/>
      <charset val="128"/>
      <scheme val="minor"/>
    </font>
    <font>
      <sz val="14"/>
      <color theme="0" tint="-0.499984740745262"/>
      <name val="ＭＳ Ｐゴシック"/>
      <family val="3"/>
      <charset val="128"/>
      <scheme val="minor"/>
    </font>
    <font>
      <b/>
      <sz val="14"/>
      <color rgb="FF002060"/>
      <name val="ＭＳ Ｐゴシック"/>
      <family val="3"/>
      <charset val="128"/>
      <scheme val="minor"/>
    </font>
    <font>
      <sz val="14"/>
      <name val="ＭＳ ゴシック"/>
      <family val="3"/>
      <charset val="128"/>
    </font>
    <font>
      <sz val="11"/>
      <color theme="1"/>
      <name val="Segoe UI Emoji"/>
      <family val="2"/>
    </font>
  </fonts>
  <fills count="15">
    <fill>
      <patternFill patternType="none"/>
    </fill>
    <fill>
      <patternFill patternType="gray125"/>
    </fill>
    <fill>
      <patternFill patternType="solid">
        <fgColor theme="5"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39997558519241921"/>
        <bgColor indexed="64"/>
      </patternFill>
    </fill>
    <fill>
      <patternFill patternType="solid">
        <fgColor indexed="9"/>
        <bgColor indexed="64"/>
      </patternFill>
    </fill>
    <fill>
      <patternFill patternType="solid">
        <fgColor rgb="FFFFFF99"/>
        <bgColor indexed="64"/>
      </patternFill>
    </fill>
    <fill>
      <patternFill patternType="solid">
        <fgColor rgb="FFFF5050"/>
        <bgColor indexed="64"/>
      </patternFill>
    </fill>
    <fill>
      <patternFill patternType="solid">
        <fgColor rgb="FF7030A0"/>
        <bgColor indexed="64"/>
      </patternFill>
    </fill>
    <fill>
      <patternFill patternType="solid">
        <fgColor theme="8" tint="0.59999389629810485"/>
        <bgColor indexed="64"/>
      </patternFill>
    </fill>
    <fill>
      <patternFill patternType="solid">
        <fgColor rgb="FF00B0F0"/>
        <bgColor indexed="64"/>
      </patternFill>
    </fill>
    <fill>
      <patternFill patternType="solid">
        <fgColor theme="5" tint="0.79998168889431442"/>
        <bgColor indexed="64"/>
      </patternFill>
    </fill>
    <fill>
      <patternFill patternType="solid">
        <fgColor theme="2" tint="-9.9978637043366805E-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ck">
        <color indexed="64"/>
      </left>
      <right style="thick">
        <color indexed="64"/>
      </right>
      <top style="thin">
        <color indexed="64"/>
      </top>
      <bottom style="thin">
        <color indexed="64"/>
      </bottom>
      <diagonal/>
    </border>
    <border>
      <left style="medium">
        <color rgb="FF002060"/>
      </left>
      <right style="medium">
        <color rgb="FF002060"/>
      </right>
      <top style="medium">
        <color rgb="FF002060"/>
      </top>
      <bottom style="medium">
        <color rgb="FF00206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2060"/>
      </right>
      <top style="medium">
        <color rgb="FF002060"/>
      </top>
      <bottom style="medium">
        <color rgb="FF00206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alignment vertical="center"/>
    </xf>
  </cellStyleXfs>
  <cellXfs count="411">
    <xf numFmtId="0" fontId="0" fillId="0" borderId="0" xfId="0">
      <alignment vertical="center"/>
    </xf>
    <xf numFmtId="0" fontId="0" fillId="0" borderId="1" xfId="0" applyBorder="1">
      <alignment vertical="center"/>
    </xf>
    <xf numFmtId="0" fontId="0" fillId="3" borderId="1" xfId="0" applyFill="1" applyBorder="1">
      <alignment vertical="center"/>
    </xf>
    <xf numFmtId="177" fontId="0" fillId="0" borderId="1" xfId="0" applyNumberFormat="1" applyBorder="1">
      <alignment vertical="center"/>
    </xf>
    <xf numFmtId="0" fontId="2" fillId="0" borderId="0" xfId="0" applyFont="1" applyAlignment="1">
      <alignment vertical="top"/>
    </xf>
    <xf numFmtId="0" fontId="0" fillId="2" borderId="1" xfId="0" applyFill="1" applyBorder="1" applyAlignment="1">
      <alignment horizontal="center" vertical="center"/>
    </xf>
    <xf numFmtId="0" fontId="0" fillId="4" borderId="1" xfId="0" applyFill="1" applyBorder="1" applyAlignment="1">
      <alignment horizontal="center" vertical="center"/>
    </xf>
    <xf numFmtId="177" fontId="0" fillId="2" borderId="1" xfId="0" applyNumberFormat="1" applyFill="1" applyBorder="1">
      <alignment vertical="center"/>
    </xf>
    <xf numFmtId="0" fontId="0" fillId="0" borderId="0" xfId="0" applyAlignment="1">
      <alignment vertical="center"/>
    </xf>
    <xf numFmtId="0" fontId="0" fillId="0" borderId="0" xfId="0" applyAlignment="1">
      <alignment horizontal="center" vertical="center"/>
    </xf>
    <xf numFmtId="0" fontId="4" fillId="3" borderId="1" xfId="0" applyFont="1" applyFill="1" applyBorder="1" applyAlignment="1">
      <alignment horizontal="center" vertical="center" wrapText="1"/>
    </xf>
    <xf numFmtId="0" fontId="0" fillId="3" borderId="1" xfId="0" applyFill="1" applyBorder="1" applyAlignment="1">
      <alignment horizontal="center" vertical="center"/>
    </xf>
    <xf numFmtId="0" fontId="9" fillId="4" borderId="1" xfId="0" applyFont="1" applyFill="1" applyBorder="1" applyAlignment="1">
      <alignment vertical="center"/>
    </xf>
    <xf numFmtId="0" fontId="10" fillId="0" borderId="0" xfId="0" applyFont="1" applyAlignment="1">
      <alignment vertical="top"/>
    </xf>
    <xf numFmtId="176" fontId="0" fillId="0" borderId="0" xfId="0" applyNumberFormat="1">
      <alignment vertical="center"/>
    </xf>
    <xf numFmtId="0" fontId="0" fillId="0" borderId="0" xfId="0" applyFill="1" applyAlignment="1">
      <alignment horizontal="center" vertical="center"/>
    </xf>
    <xf numFmtId="0" fontId="15" fillId="0" borderId="0" xfId="0" applyFont="1">
      <alignment vertical="center"/>
    </xf>
    <xf numFmtId="181" fontId="0" fillId="0" borderId="1" xfId="0" applyNumberFormat="1" applyBorder="1">
      <alignment vertical="center"/>
    </xf>
    <xf numFmtId="181" fontId="0" fillId="2" borderId="1" xfId="0" applyNumberFormat="1" applyFill="1" applyBorder="1">
      <alignment vertical="center"/>
    </xf>
    <xf numFmtId="176" fontId="17" fillId="0" borderId="0" xfId="0" applyNumberFormat="1" applyFont="1">
      <alignment vertical="center"/>
    </xf>
    <xf numFmtId="0" fontId="3" fillId="3" borderId="1" xfId="0" applyFont="1" applyFill="1" applyBorder="1" applyAlignment="1">
      <alignment horizontal="center" vertical="center" wrapText="1"/>
    </xf>
    <xf numFmtId="0" fontId="0" fillId="0" borderId="1" xfId="0" applyBorder="1" applyAlignment="1">
      <alignment horizontal="center" vertical="center"/>
    </xf>
    <xf numFmtId="0" fontId="2" fillId="0" borderId="0" xfId="0" applyFont="1" applyAlignment="1" applyProtection="1">
      <alignment horizontal="left" vertical="top"/>
    </xf>
    <xf numFmtId="0" fontId="0" fillId="0" borderId="0" xfId="0" applyAlignment="1" applyProtection="1">
      <alignment vertical="center"/>
    </xf>
    <xf numFmtId="0" fontId="0" fillId="0" borderId="0" xfId="0" applyProtection="1">
      <alignment vertical="center"/>
    </xf>
    <xf numFmtId="0" fontId="0" fillId="4" borderId="1" xfId="0" applyFill="1" applyBorder="1" applyAlignment="1" applyProtection="1">
      <alignment horizontal="center" vertical="center"/>
    </xf>
    <xf numFmtId="0" fontId="0" fillId="0" borderId="1" xfId="0" applyBorder="1" applyAlignment="1" applyProtection="1">
      <alignment horizontal="center" vertical="center"/>
    </xf>
    <xf numFmtId="0" fontId="9" fillId="0" borderId="1" xfId="0" applyFont="1" applyBorder="1" applyAlignment="1" applyProtection="1">
      <alignment vertical="center"/>
    </xf>
    <xf numFmtId="178" fontId="26" fillId="0" borderId="43" xfId="0" applyNumberFormat="1" applyFont="1" applyBorder="1" applyAlignment="1" applyProtection="1">
      <alignment horizontal="center" vertical="center"/>
    </xf>
    <xf numFmtId="181" fontId="26" fillId="0" borderId="1" xfId="0" applyNumberFormat="1" applyFont="1" applyBorder="1" applyAlignment="1" applyProtection="1">
      <alignment horizontal="center" vertical="center"/>
    </xf>
    <xf numFmtId="178" fontId="26" fillId="0" borderId="47" xfId="0" applyNumberFormat="1" applyFont="1" applyBorder="1" applyAlignment="1" applyProtection="1">
      <alignment horizontal="center" vertical="center"/>
    </xf>
    <xf numFmtId="181" fontId="26" fillId="0" borderId="48" xfId="0" applyNumberFormat="1" applyFont="1" applyBorder="1" applyAlignment="1" applyProtection="1">
      <alignment horizontal="center" vertical="center"/>
    </xf>
    <xf numFmtId="176" fontId="3" fillId="5" borderId="1" xfId="0" applyNumberFormat="1" applyFont="1" applyFill="1" applyBorder="1" applyProtection="1">
      <alignment vertical="center"/>
      <protection locked="0"/>
    </xf>
    <xf numFmtId="177" fontId="3" fillId="5" borderId="1" xfId="0" applyNumberFormat="1" applyFont="1" applyFill="1" applyBorder="1" applyProtection="1">
      <alignment vertical="center"/>
      <protection locked="0"/>
    </xf>
    <xf numFmtId="0" fontId="3" fillId="5" borderId="1" xfId="0" applyFont="1" applyFill="1" applyBorder="1" applyProtection="1">
      <alignment vertical="center"/>
      <protection locked="0"/>
    </xf>
    <xf numFmtId="0" fontId="20" fillId="5" borderId="1" xfId="0" applyFont="1" applyFill="1" applyBorder="1" applyProtection="1">
      <alignment vertical="center"/>
      <protection locked="0"/>
    </xf>
    <xf numFmtId="0" fontId="34" fillId="5" borderId="65" xfId="0" applyFont="1" applyFill="1" applyBorder="1" applyAlignment="1" applyProtection="1">
      <alignment horizontal="center" vertical="center"/>
      <protection locked="0"/>
    </xf>
    <xf numFmtId="176" fontId="20" fillId="5" borderId="1" xfId="0" applyNumberFormat="1" applyFont="1" applyFill="1" applyBorder="1" applyProtection="1">
      <alignment vertical="center"/>
      <protection locked="0"/>
    </xf>
    <xf numFmtId="177" fontId="20" fillId="5" borderId="1" xfId="0" applyNumberFormat="1" applyFont="1" applyFill="1" applyBorder="1" applyProtection="1">
      <alignment vertical="center"/>
      <protection locked="0"/>
    </xf>
    <xf numFmtId="0" fontId="13" fillId="5" borderId="1" xfId="0" applyFont="1" applyFill="1" applyBorder="1" applyProtection="1">
      <alignment vertical="center"/>
      <protection locked="0"/>
    </xf>
    <xf numFmtId="56" fontId="13" fillId="5" borderId="1" xfId="0" applyNumberFormat="1" applyFont="1" applyFill="1" applyBorder="1" applyProtection="1">
      <alignment vertical="center"/>
      <protection locked="0"/>
    </xf>
    <xf numFmtId="49" fontId="3" fillId="5" borderId="3" xfId="0" applyNumberFormat="1" applyFont="1" applyFill="1" applyBorder="1" applyProtection="1">
      <alignment vertical="center"/>
      <protection locked="0"/>
    </xf>
    <xf numFmtId="49" fontId="20" fillId="5" borderId="3" xfId="0" applyNumberFormat="1" applyFont="1" applyFill="1" applyBorder="1" applyProtection="1">
      <alignment vertical="center"/>
      <protection locked="0"/>
    </xf>
    <xf numFmtId="49" fontId="13" fillId="5" borderId="3" xfId="0" applyNumberFormat="1" applyFont="1" applyFill="1" applyBorder="1" applyProtection="1">
      <alignment vertical="center"/>
      <protection locked="0"/>
    </xf>
    <xf numFmtId="49" fontId="0" fillId="0" borderId="0" xfId="0" applyNumberFormat="1">
      <alignment vertical="center"/>
    </xf>
    <xf numFmtId="49" fontId="20" fillId="5" borderId="1" xfId="0" applyNumberFormat="1" applyFont="1" applyFill="1" applyBorder="1" applyProtection="1">
      <alignment vertical="center"/>
      <protection locked="0"/>
    </xf>
    <xf numFmtId="0" fontId="0" fillId="0" borderId="0" xfId="0" applyProtection="1">
      <alignment vertical="center"/>
      <protection locked="0"/>
    </xf>
    <xf numFmtId="0" fontId="0" fillId="4" borderId="1" xfId="0" applyFill="1" applyBorder="1" applyAlignment="1" applyProtection="1">
      <alignment horizontal="left" vertical="center"/>
    </xf>
    <xf numFmtId="0" fontId="20" fillId="5" borderId="1" xfId="0" applyFont="1" applyFill="1" applyBorder="1" applyAlignment="1" applyProtection="1">
      <alignment vertical="center" wrapText="1"/>
      <protection locked="0"/>
    </xf>
    <xf numFmtId="0" fontId="0" fillId="0" borderId="0" xfId="0" applyFill="1" applyBorder="1" applyAlignment="1">
      <alignment horizontal="center" vertical="center"/>
    </xf>
    <xf numFmtId="181" fontId="0" fillId="0" borderId="0" xfId="0" applyNumberFormat="1" applyFill="1" applyBorder="1">
      <alignment vertical="center"/>
    </xf>
    <xf numFmtId="181" fontId="0" fillId="0" borderId="1" xfId="0" applyNumberFormat="1" applyFill="1" applyBorder="1">
      <alignment vertical="center"/>
    </xf>
    <xf numFmtId="0" fontId="50" fillId="0" borderId="1" xfId="0" applyFont="1" applyBorder="1" applyAlignment="1">
      <alignment horizontal="center" vertical="center"/>
    </xf>
    <xf numFmtId="0" fontId="49" fillId="0" borderId="1" xfId="0" applyFont="1" applyBorder="1" applyAlignment="1">
      <alignment horizontal="center" vertical="center"/>
    </xf>
    <xf numFmtId="181" fontId="26" fillId="0" borderId="1" xfId="0" applyNumberFormat="1" applyFont="1" applyBorder="1" applyAlignment="1" applyProtection="1">
      <alignment horizontal="left" vertical="center" wrapText="1" indent="1"/>
    </xf>
    <xf numFmtId="181" fontId="26" fillId="0" borderId="48" xfId="0" applyNumberFormat="1" applyFont="1" applyBorder="1" applyAlignment="1" applyProtection="1">
      <alignment horizontal="left" vertical="center" wrapText="1" indent="1"/>
    </xf>
    <xf numFmtId="181" fontId="51" fillId="0" borderId="1" xfId="0" applyNumberFormat="1" applyFont="1" applyBorder="1" applyAlignment="1" applyProtection="1">
      <alignment vertical="center"/>
    </xf>
    <xf numFmtId="181" fontId="51" fillId="0" borderId="48" xfId="0" applyNumberFormat="1" applyFont="1" applyBorder="1" applyAlignment="1" applyProtection="1">
      <alignment vertical="center"/>
    </xf>
    <xf numFmtId="0" fontId="28" fillId="0" borderId="0" xfId="0" applyFont="1" applyAlignment="1" applyProtection="1">
      <alignment vertical="center" wrapText="1"/>
    </xf>
    <xf numFmtId="49" fontId="6" fillId="0" borderId="0" xfId="0" applyNumberFormat="1" applyFont="1" applyAlignment="1" applyProtection="1">
      <alignment horizontal="center" vertical="center"/>
    </xf>
    <xf numFmtId="49" fontId="8" fillId="0" borderId="0" xfId="0" applyNumberFormat="1" applyFont="1" applyBorder="1" applyAlignment="1" applyProtection="1">
      <alignment vertical="center"/>
    </xf>
    <xf numFmtId="0" fontId="20" fillId="0" borderId="1" xfId="0" applyFont="1" applyBorder="1" applyAlignment="1" applyProtection="1">
      <alignment vertical="center" wrapText="1"/>
    </xf>
    <xf numFmtId="0" fontId="13" fillId="0" borderId="3" xfId="0" applyFont="1" applyBorder="1" applyAlignment="1" applyProtection="1">
      <alignment horizontal="center" vertical="center"/>
    </xf>
    <xf numFmtId="49" fontId="26" fillId="0" borderId="64" xfId="0" applyNumberFormat="1" applyFont="1" applyBorder="1" applyAlignment="1" applyProtection="1">
      <alignment horizontal="center" vertical="center"/>
    </xf>
    <xf numFmtId="49" fontId="26" fillId="0" borderId="38" xfId="0" applyNumberFormat="1" applyFont="1" applyBorder="1" applyAlignment="1" applyProtection="1">
      <alignment horizontal="center" vertical="center"/>
    </xf>
    <xf numFmtId="49" fontId="26" fillId="0" borderId="39" xfId="0" applyNumberFormat="1" applyFont="1" applyBorder="1" applyAlignment="1" applyProtection="1">
      <alignment horizontal="center" vertical="center" wrapText="1" shrinkToFit="1"/>
    </xf>
    <xf numFmtId="0" fontId="0" fillId="10" borderId="0" xfId="0" applyFill="1" applyProtection="1">
      <alignment vertical="center"/>
    </xf>
    <xf numFmtId="0" fontId="35" fillId="4"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xf>
    <xf numFmtId="0" fontId="27" fillId="0" borderId="0" xfId="0" applyFont="1" applyAlignment="1" applyProtection="1">
      <alignment horizontal="right" vertical="center"/>
    </xf>
    <xf numFmtId="0" fontId="0" fillId="8" borderId="1" xfId="0" applyFill="1" applyBorder="1" applyProtection="1">
      <alignment vertical="center"/>
    </xf>
    <xf numFmtId="0" fontId="0" fillId="0" borderId="0" xfId="0" applyAlignment="1" applyProtection="1">
      <alignment vertical="center" wrapText="1"/>
    </xf>
    <xf numFmtId="0" fontId="0" fillId="0" borderId="1" xfId="0" applyBorder="1" applyProtection="1">
      <alignment vertical="center"/>
    </xf>
    <xf numFmtId="0" fontId="0" fillId="0" borderId="11" xfId="0" applyBorder="1" applyProtection="1">
      <alignment vertical="center"/>
    </xf>
    <xf numFmtId="49" fontId="5" fillId="0" borderId="0" xfId="0" applyNumberFormat="1" applyFont="1" applyProtection="1">
      <alignment vertical="center"/>
    </xf>
    <xf numFmtId="0" fontId="8" fillId="0" borderId="0" xfId="0" applyNumberFormat="1" applyFont="1" applyAlignment="1" applyProtection="1">
      <alignment vertical="center"/>
    </xf>
    <xf numFmtId="49" fontId="5" fillId="0" borderId="0" xfId="0" applyNumberFormat="1" applyFont="1" applyAlignment="1" applyProtection="1">
      <alignment vertical="center"/>
    </xf>
    <xf numFmtId="49" fontId="5" fillId="0" borderId="0" xfId="0" applyNumberFormat="1" applyFont="1" applyAlignment="1" applyProtection="1">
      <alignment vertical="top"/>
    </xf>
    <xf numFmtId="49" fontId="8" fillId="0" borderId="0" xfId="0" applyNumberFormat="1" applyFont="1" applyAlignment="1" applyProtection="1">
      <alignment vertical="center"/>
    </xf>
    <xf numFmtId="0" fontId="5" fillId="0" borderId="0" xfId="0" applyNumberFormat="1" applyFont="1" applyAlignment="1" applyProtection="1">
      <alignment vertical="center"/>
    </xf>
    <xf numFmtId="49" fontId="5" fillId="0" borderId="0" xfId="0" applyNumberFormat="1" applyFont="1" applyAlignment="1" applyProtection="1">
      <alignment horizontal="right" vertical="top" wrapText="1"/>
    </xf>
    <xf numFmtId="49" fontId="5" fillId="0" borderId="0" xfId="0" applyNumberFormat="1" applyFont="1" applyAlignment="1" applyProtection="1">
      <alignment horizontal="right" vertical="top"/>
    </xf>
    <xf numFmtId="184" fontId="42" fillId="0" borderId="0" xfId="0" applyNumberFormat="1" applyFont="1" applyAlignment="1" applyProtection="1">
      <alignment horizontal="right" vertical="top"/>
    </xf>
    <xf numFmtId="0" fontId="50" fillId="5" borderId="1" xfId="0" applyFont="1" applyFill="1" applyBorder="1" applyAlignment="1" applyProtection="1">
      <alignment horizontal="center" vertical="center"/>
      <protection locked="0"/>
    </xf>
    <xf numFmtId="0" fontId="0" fillId="7" borderId="0" xfId="0" applyFill="1" applyProtection="1">
      <alignment vertical="center"/>
      <protection locked="0"/>
    </xf>
    <xf numFmtId="0" fontId="0" fillId="14" borderId="0" xfId="0" applyFill="1" applyProtection="1">
      <alignment vertical="center"/>
      <protection locked="0"/>
    </xf>
    <xf numFmtId="0" fontId="0" fillId="7" borderId="0" xfId="0" applyFill="1" applyBorder="1" applyProtection="1">
      <alignment vertical="center"/>
      <protection locked="0"/>
    </xf>
    <xf numFmtId="0" fontId="0" fillId="14" borderId="0" xfId="0" applyFill="1" applyBorder="1" applyProtection="1">
      <alignment vertical="center"/>
      <protection locked="0"/>
    </xf>
    <xf numFmtId="0" fontId="0" fillId="7" borderId="0" xfId="0" applyFill="1" applyProtection="1">
      <alignment vertical="center"/>
    </xf>
    <xf numFmtId="0" fontId="0" fillId="14" borderId="0" xfId="0" applyFill="1" applyProtection="1">
      <alignment vertical="center"/>
    </xf>
    <xf numFmtId="0" fontId="14" fillId="7" borderId="0" xfId="0" applyFont="1" applyFill="1" applyAlignment="1" applyProtection="1">
      <alignment horizontal="center" vertical="center"/>
    </xf>
    <xf numFmtId="0" fontId="53" fillId="7" borderId="0" xfId="0" applyFont="1" applyFill="1" applyAlignment="1" applyProtection="1">
      <alignment horizontal="center" vertical="center"/>
    </xf>
    <xf numFmtId="0" fontId="14" fillId="7" borderId="19" xfId="0" applyFont="1" applyFill="1" applyBorder="1" applyAlignment="1" applyProtection="1">
      <alignment horizontal="distributed" vertical="center" wrapText="1" indent="4"/>
    </xf>
    <xf numFmtId="0" fontId="14" fillId="7" borderId="20" xfId="0" applyFont="1" applyFill="1" applyBorder="1" applyAlignment="1" applyProtection="1">
      <alignment horizontal="distributed" vertical="center" wrapText="1" indent="4"/>
    </xf>
    <xf numFmtId="0" fontId="52" fillId="7" borderId="21" xfId="0" applyFont="1" applyFill="1" applyBorder="1" applyAlignment="1" applyProtection="1">
      <alignment horizontal="center" vertical="center" wrapText="1"/>
    </xf>
    <xf numFmtId="184" fontId="52" fillId="7" borderId="22" xfId="0" applyNumberFormat="1" applyFont="1" applyFill="1" applyBorder="1" applyAlignment="1" applyProtection="1">
      <alignment horizontal="center" vertical="center" wrapText="1"/>
    </xf>
    <xf numFmtId="0" fontId="14" fillId="7" borderId="0" xfId="0" applyFont="1" applyFill="1" applyAlignment="1" applyProtection="1">
      <alignment horizontal="justify" vertical="center"/>
    </xf>
    <xf numFmtId="0" fontId="14" fillId="7" borderId="0" xfId="0" applyFont="1" applyFill="1" applyAlignment="1" applyProtection="1">
      <alignment vertical="center"/>
    </xf>
    <xf numFmtId="0" fontId="41" fillId="7" borderId="0" xfId="0" applyFont="1" applyFill="1" applyAlignment="1" applyProtection="1">
      <alignment horizontal="left" vertical="center"/>
    </xf>
    <xf numFmtId="0" fontId="0" fillId="7" borderId="23" xfId="0" applyFill="1" applyBorder="1" applyAlignment="1" applyProtection="1">
      <alignment vertical="top"/>
    </xf>
    <xf numFmtId="0" fontId="0" fillId="7" borderId="0" xfId="0" applyFill="1" applyBorder="1" applyAlignment="1" applyProtection="1">
      <alignment horizontal="center" vertical="center"/>
    </xf>
    <xf numFmtId="0" fontId="0" fillId="7" borderId="0" xfId="0" applyFill="1" applyBorder="1" applyProtection="1">
      <alignment vertical="center"/>
    </xf>
    <xf numFmtId="0" fontId="0" fillId="14" borderId="0" xfId="0" applyFill="1" applyBorder="1" applyProtection="1">
      <alignment vertical="center"/>
    </xf>
    <xf numFmtId="0" fontId="5" fillId="7" borderId="0" xfId="0" applyFont="1" applyFill="1" applyProtection="1">
      <alignment vertical="center"/>
    </xf>
    <xf numFmtId="0" fontId="55" fillId="14" borderId="0" xfId="0" applyFont="1" applyFill="1" applyAlignment="1" applyProtection="1">
      <alignment vertical="center" wrapText="1"/>
    </xf>
    <xf numFmtId="177" fontId="17" fillId="5" borderId="66" xfId="0" applyNumberFormat="1" applyFont="1" applyFill="1" applyBorder="1" applyAlignment="1" applyProtection="1">
      <alignment horizontal="left" vertical="center" indent="1"/>
      <protection locked="0"/>
    </xf>
    <xf numFmtId="182" fontId="39" fillId="5" borderId="66" xfId="0" applyNumberFormat="1" applyFont="1" applyFill="1" applyBorder="1" applyProtection="1">
      <alignment vertical="center"/>
      <protection locked="0"/>
    </xf>
    <xf numFmtId="177" fontId="39" fillId="5" borderId="66" xfId="0" applyNumberFormat="1" applyFont="1" applyFill="1" applyBorder="1" applyProtection="1">
      <alignment vertical="center"/>
      <protection locked="0"/>
    </xf>
    <xf numFmtId="0" fontId="48" fillId="12" borderId="0" xfId="0" applyFont="1" applyFill="1" applyAlignment="1" applyProtection="1">
      <alignment vertical="top"/>
    </xf>
    <xf numFmtId="0" fontId="0" fillId="12" borderId="0" xfId="0" applyFill="1" applyProtection="1">
      <alignment vertical="center"/>
    </xf>
    <xf numFmtId="0" fontId="0" fillId="5" borderId="67" xfId="0" applyFill="1" applyBorder="1" applyProtection="1">
      <alignment vertical="center"/>
    </xf>
    <xf numFmtId="0" fontId="2" fillId="0" borderId="0" xfId="0" applyFont="1" applyProtection="1">
      <alignment vertical="center"/>
    </xf>
    <xf numFmtId="0" fontId="0" fillId="0" borderId="0" xfId="0" applyFill="1" applyProtection="1">
      <alignment vertical="center"/>
    </xf>
    <xf numFmtId="0" fontId="2" fillId="0" borderId="0" xfId="0" applyFont="1" applyAlignment="1" applyProtection="1">
      <alignment horizontal="right" vertical="center" indent="1"/>
    </xf>
    <xf numFmtId="177" fontId="0" fillId="4" borderId="3" xfId="0" applyNumberFormat="1" applyFont="1" applyFill="1" applyBorder="1" applyAlignment="1" applyProtection="1">
      <alignment horizontal="left" vertical="center" indent="1"/>
    </xf>
    <xf numFmtId="0" fontId="38" fillId="0" borderId="0" xfId="0" applyFont="1" applyAlignment="1" applyProtection="1">
      <alignment horizontal="right" vertical="center" indent="1"/>
    </xf>
    <xf numFmtId="0" fontId="17" fillId="0" borderId="0" xfId="0" applyNumberFormat="1" applyFont="1" applyAlignment="1" applyProtection="1">
      <alignment horizontal="left" vertical="center" indent="1"/>
    </xf>
    <xf numFmtId="0" fontId="0" fillId="0" borderId="0" xfId="0" applyAlignment="1" applyProtection="1">
      <alignment horizontal="right" vertical="center" indent="1"/>
    </xf>
    <xf numFmtId="177" fontId="0" fillId="4" borderId="67" xfId="0" applyNumberFormat="1" applyFont="1" applyFill="1" applyBorder="1" applyAlignment="1" applyProtection="1">
      <alignment horizontal="left" vertical="center" indent="1"/>
    </xf>
    <xf numFmtId="177" fontId="0" fillId="11" borderId="72" xfId="0" applyNumberFormat="1" applyFont="1" applyFill="1" applyBorder="1" applyAlignment="1" applyProtection="1">
      <alignment horizontal="left" vertical="center" indent="1"/>
    </xf>
    <xf numFmtId="177" fontId="0" fillId="11" borderId="73" xfId="0" applyNumberFormat="1" applyFont="1" applyFill="1" applyBorder="1" applyAlignment="1" applyProtection="1">
      <alignment horizontal="left" vertical="center" indent="1"/>
    </xf>
    <xf numFmtId="177" fontId="0" fillId="11" borderId="74" xfId="0" applyNumberFormat="1" applyFont="1" applyFill="1" applyBorder="1" applyAlignment="1" applyProtection="1">
      <alignment horizontal="left" vertical="center" indent="1"/>
    </xf>
    <xf numFmtId="177" fontId="0" fillId="4" borderId="72" xfId="0" applyNumberFormat="1" applyFont="1" applyFill="1" applyBorder="1" applyAlignment="1" applyProtection="1">
      <alignment horizontal="left" vertical="center" indent="1"/>
    </xf>
    <xf numFmtId="177" fontId="0" fillId="4" borderId="73" xfId="0" applyNumberFormat="1" applyFont="1" applyFill="1" applyBorder="1" applyAlignment="1" applyProtection="1">
      <alignment horizontal="left" vertical="center" indent="1"/>
    </xf>
    <xf numFmtId="177" fontId="0" fillId="4" borderId="74" xfId="0" applyNumberFormat="1" applyFont="1" applyFill="1" applyBorder="1" applyAlignment="1" applyProtection="1">
      <alignment horizontal="left" vertical="center" indent="1"/>
    </xf>
    <xf numFmtId="0" fontId="0" fillId="0" borderId="0" xfId="0" applyAlignment="1" applyProtection="1">
      <alignment horizontal="left" vertical="center" indent="1"/>
    </xf>
    <xf numFmtId="177" fontId="17" fillId="4" borderId="3" xfId="0" applyNumberFormat="1" applyFont="1" applyFill="1" applyBorder="1" applyAlignment="1" applyProtection="1">
      <alignment horizontal="left" vertical="center" indent="1"/>
    </xf>
    <xf numFmtId="0" fontId="0" fillId="4" borderId="3" xfId="0" applyFill="1" applyBorder="1" applyAlignment="1" applyProtection="1">
      <alignment horizontal="left" vertical="center" indent="1"/>
    </xf>
    <xf numFmtId="0" fontId="0" fillId="0" borderId="0" xfId="0" applyBorder="1" applyAlignment="1" applyProtection="1">
      <alignment horizontal="left" vertical="center" indent="1"/>
    </xf>
    <xf numFmtId="0" fontId="0" fillId="0" borderId="0" xfId="0" applyBorder="1" applyProtection="1">
      <alignment vertical="center"/>
    </xf>
    <xf numFmtId="0" fontId="38" fillId="0" borderId="0" xfId="0" applyFont="1" applyProtection="1">
      <alignment vertical="center"/>
    </xf>
    <xf numFmtId="176" fontId="17" fillId="4" borderId="3" xfId="0" applyNumberFormat="1" applyFont="1" applyFill="1" applyBorder="1" applyAlignment="1" applyProtection="1">
      <alignment horizontal="left" vertical="center" indent="1"/>
    </xf>
    <xf numFmtId="176" fontId="17" fillId="0" borderId="0" xfId="0" applyNumberFormat="1" applyFont="1" applyFill="1" applyBorder="1" applyAlignment="1" applyProtection="1">
      <alignment horizontal="left" vertical="center" indent="1"/>
    </xf>
    <xf numFmtId="177" fontId="39" fillId="0" borderId="0" xfId="0" applyNumberFormat="1" applyFont="1" applyFill="1" applyBorder="1" applyProtection="1">
      <alignment vertical="center"/>
    </xf>
    <xf numFmtId="0" fontId="35" fillId="0" borderId="0" xfId="0" applyFont="1" applyAlignment="1" applyProtection="1">
      <alignment horizontal="right" vertical="center" indent="1"/>
    </xf>
    <xf numFmtId="176" fontId="17" fillId="4" borderId="49" xfId="0" applyNumberFormat="1" applyFont="1" applyFill="1" applyBorder="1" applyAlignment="1" applyProtection="1">
      <alignment horizontal="left" vertical="center" indent="1"/>
    </xf>
    <xf numFmtId="176" fontId="17" fillId="4" borderId="51" xfId="0" applyNumberFormat="1" applyFont="1" applyFill="1" applyBorder="1" applyAlignment="1" applyProtection="1">
      <alignment horizontal="left" vertical="center" indent="1"/>
    </xf>
    <xf numFmtId="0" fontId="33" fillId="6" borderId="1" xfId="0" applyFont="1" applyFill="1" applyBorder="1" applyAlignment="1" applyProtection="1">
      <alignment horizontal="center" vertical="center" wrapText="1"/>
    </xf>
    <xf numFmtId="0" fontId="3" fillId="3" borderId="1" xfId="0" applyFont="1" applyFill="1" applyBorder="1" applyAlignment="1" applyProtection="1">
      <alignment horizontal="center" vertical="center" wrapText="1"/>
    </xf>
    <xf numFmtId="0" fontId="35" fillId="6" borderId="1" xfId="0" applyFont="1" applyFill="1" applyBorder="1" applyAlignment="1" applyProtection="1">
      <alignment horizontal="center" vertical="center"/>
    </xf>
    <xf numFmtId="0" fontId="20" fillId="0" borderId="1"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3" fillId="3" borderId="1" xfId="0" applyFont="1" applyFill="1" applyBorder="1" applyAlignment="1" applyProtection="1">
      <alignment horizontal="center" vertical="center"/>
    </xf>
    <xf numFmtId="49" fontId="3" fillId="3" borderId="3" xfId="0" applyNumberFormat="1" applyFont="1" applyFill="1" applyBorder="1" applyAlignment="1" applyProtection="1">
      <alignment horizontal="center" vertical="center"/>
    </xf>
    <xf numFmtId="0" fontId="35" fillId="4" borderId="65" xfId="0" applyFont="1" applyFill="1" applyBorder="1" applyAlignment="1" applyProtection="1">
      <alignment horizontal="center" vertical="center" wrapText="1"/>
    </xf>
    <xf numFmtId="0" fontId="0" fillId="0" borderId="0" xfId="0" applyAlignment="1" applyProtection="1">
      <alignment horizontal="center" vertical="center"/>
    </xf>
    <xf numFmtId="49" fontId="0" fillId="0" borderId="0" xfId="0" applyNumberFormat="1" applyProtection="1">
      <alignment vertical="center"/>
    </xf>
    <xf numFmtId="0" fontId="0" fillId="0" borderId="0" xfId="0" applyFill="1" applyAlignment="1" applyProtection="1">
      <alignment horizontal="center" vertical="center"/>
    </xf>
    <xf numFmtId="56" fontId="3" fillId="5" borderId="1" xfId="0" applyNumberFormat="1" applyFont="1" applyFill="1" applyBorder="1" applyProtection="1">
      <alignment vertical="center"/>
      <protection locked="0"/>
    </xf>
    <xf numFmtId="0" fontId="33" fillId="9" borderId="1" xfId="0" applyFont="1" applyFill="1" applyBorder="1" applyAlignment="1" applyProtection="1">
      <alignment horizontal="center" vertical="center" wrapText="1"/>
    </xf>
    <xf numFmtId="49" fontId="3" fillId="3" borderId="1" xfId="0" applyNumberFormat="1" applyFont="1" applyFill="1" applyBorder="1" applyAlignment="1" applyProtection="1">
      <alignment horizontal="center" vertical="center"/>
    </xf>
    <xf numFmtId="0" fontId="37" fillId="9" borderId="1" xfId="0" applyFont="1" applyFill="1" applyBorder="1" applyAlignment="1" applyProtection="1">
      <alignment horizontal="center" vertical="center"/>
    </xf>
    <xf numFmtId="49" fontId="26" fillId="0" borderId="41" xfId="0" applyNumberFormat="1" applyFont="1" applyFill="1" applyBorder="1" applyAlignment="1" applyProtection="1">
      <alignment horizontal="left" vertical="center" wrapText="1" indent="1"/>
      <protection locked="0"/>
    </xf>
    <xf numFmtId="49" fontId="26" fillId="0" borderId="52" xfId="0" applyNumberFormat="1" applyFont="1" applyFill="1" applyBorder="1" applyAlignment="1" applyProtection="1">
      <alignment horizontal="left" vertical="center" wrapText="1" indent="1"/>
      <protection locked="0"/>
    </xf>
    <xf numFmtId="177" fontId="46" fillId="5" borderId="71" xfId="0" applyNumberFormat="1" applyFont="1" applyFill="1" applyBorder="1" applyAlignment="1" applyProtection="1">
      <alignment horizontal="right" vertical="center" indent="1"/>
      <protection locked="0"/>
    </xf>
    <xf numFmtId="49" fontId="5" fillId="0" borderId="0" xfId="0" applyNumberFormat="1" applyFont="1" applyAlignment="1" applyProtection="1">
      <alignment horizontal="right" vertical="center"/>
    </xf>
    <xf numFmtId="176" fontId="29" fillId="0" borderId="0" xfId="0" applyNumberFormat="1" applyFont="1" applyAlignment="1" applyProtection="1">
      <alignment horizontal="center" vertical="center"/>
    </xf>
    <xf numFmtId="176" fontId="17" fillId="0" borderId="0" xfId="0" applyNumberFormat="1" applyFont="1" applyProtection="1">
      <alignment vertical="center"/>
    </xf>
    <xf numFmtId="176" fontId="0" fillId="0" borderId="0" xfId="0" applyNumberFormat="1" applyProtection="1">
      <alignment vertical="center"/>
    </xf>
    <xf numFmtId="49" fontId="16" fillId="0" borderId="0" xfId="0" applyNumberFormat="1" applyFont="1" applyBorder="1" applyAlignment="1" applyProtection="1">
      <alignment horizontal="left" vertical="center"/>
    </xf>
    <xf numFmtId="0" fontId="0" fillId="0" borderId="0" xfId="0" applyAlignment="1" applyProtection="1">
      <alignment horizontal="left" vertical="center"/>
    </xf>
    <xf numFmtId="176" fontId="16" fillId="0" borderId="0" xfId="0" applyNumberFormat="1" applyFont="1" applyProtection="1">
      <alignment vertical="center"/>
    </xf>
    <xf numFmtId="176" fontId="16" fillId="0" borderId="0" xfId="0" applyNumberFormat="1" applyFont="1" applyBorder="1" applyAlignment="1" applyProtection="1">
      <alignment horizontal="left" vertical="center"/>
    </xf>
    <xf numFmtId="176" fontId="0" fillId="0" borderId="0" xfId="0" applyNumberFormat="1" applyAlignment="1" applyProtection="1">
      <alignment horizontal="left" vertical="center"/>
    </xf>
    <xf numFmtId="0" fontId="39" fillId="0" borderId="0" xfId="0" applyFont="1" applyProtection="1">
      <alignment vertical="center"/>
    </xf>
    <xf numFmtId="0" fontId="46" fillId="0" borderId="0" xfId="0" applyFont="1" applyProtection="1">
      <alignment vertical="center"/>
    </xf>
    <xf numFmtId="0" fontId="18" fillId="0" borderId="0" xfId="0" applyFont="1" applyProtection="1">
      <alignment vertical="center"/>
    </xf>
    <xf numFmtId="0" fontId="18" fillId="0" borderId="0" xfId="0" applyFont="1" applyAlignment="1" applyProtection="1">
      <alignment horizontal="center" vertical="center"/>
    </xf>
    <xf numFmtId="0" fontId="13" fillId="0" borderId="0" xfId="0" applyFont="1" applyProtection="1">
      <alignment vertical="center"/>
    </xf>
    <xf numFmtId="176" fontId="45" fillId="0" borderId="0" xfId="0" applyNumberFormat="1" applyFont="1" applyAlignment="1" applyProtection="1">
      <alignment horizontal="distributed" vertical="center"/>
    </xf>
    <xf numFmtId="176" fontId="19" fillId="0" borderId="0" xfId="0" applyNumberFormat="1" applyFont="1" applyAlignment="1" applyProtection="1">
      <alignment horizontal="left" vertical="center"/>
    </xf>
    <xf numFmtId="0" fontId="40" fillId="0" borderId="0" xfId="0" applyFont="1" applyAlignment="1" applyProtection="1">
      <alignment horizontal="right" vertical="center"/>
    </xf>
    <xf numFmtId="0" fontId="19" fillId="0" borderId="0" xfId="0" applyFont="1" applyAlignment="1" applyProtection="1">
      <alignment horizontal="left" vertical="center"/>
    </xf>
    <xf numFmtId="0" fontId="19" fillId="0" borderId="0" xfId="0" applyFont="1" applyAlignment="1" applyProtection="1">
      <alignment horizontal="center" vertical="center"/>
    </xf>
    <xf numFmtId="0" fontId="40" fillId="0" borderId="0" xfId="0" applyFont="1" applyAlignment="1" applyProtection="1">
      <alignment horizontal="center" vertical="center"/>
    </xf>
    <xf numFmtId="0" fontId="19" fillId="0" borderId="0" xfId="0" applyFont="1" applyProtection="1">
      <alignment vertical="center"/>
    </xf>
    <xf numFmtId="176" fontId="19" fillId="0" borderId="0" xfId="0" applyNumberFormat="1" applyFont="1" applyBorder="1" applyAlignment="1" applyProtection="1">
      <alignment vertical="center"/>
    </xf>
    <xf numFmtId="176" fontId="19" fillId="0" borderId="0" xfId="0" applyNumberFormat="1" applyFont="1" applyBorder="1" applyAlignment="1" applyProtection="1">
      <alignment horizontal="left" vertical="center"/>
    </xf>
    <xf numFmtId="0" fontId="25" fillId="0" borderId="0" xfId="0" applyFont="1" applyProtection="1">
      <alignment vertical="center"/>
    </xf>
    <xf numFmtId="176" fontId="0" fillId="0" borderId="34" xfId="0" applyNumberFormat="1" applyBorder="1" applyAlignment="1" applyProtection="1">
      <alignment horizontal="center" vertical="center"/>
    </xf>
    <xf numFmtId="0" fontId="0" fillId="0" borderId="32" xfId="0" applyBorder="1" applyAlignment="1" applyProtection="1">
      <alignment horizontal="distributed" vertical="center" wrapText="1"/>
    </xf>
    <xf numFmtId="0" fontId="0" fillId="0" borderId="0" xfId="0" applyBorder="1" applyAlignment="1" applyProtection="1">
      <alignment horizontal="center" vertical="center"/>
    </xf>
    <xf numFmtId="176" fontId="0" fillId="0" borderId="9" xfId="0" applyNumberFormat="1" applyBorder="1" applyAlignment="1" applyProtection="1">
      <alignment horizontal="center" vertical="center"/>
    </xf>
    <xf numFmtId="0" fontId="0" fillId="0" borderId="10" xfId="0" applyBorder="1" applyAlignment="1" applyProtection="1">
      <alignment horizontal="distributed" vertical="center"/>
    </xf>
    <xf numFmtId="0" fontId="0" fillId="0" borderId="3" xfId="0" applyBorder="1" applyAlignment="1" applyProtection="1">
      <alignment horizontal="center" vertical="center"/>
    </xf>
    <xf numFmtId="0" fontId="0" fillId="0" borderId="6" xfId="0" applyBorder="1" applyAlignment="1" applyProtection="1">
      <alignment horizontal="distributed" vertical="center" wrapText="1"/>
    </xf>
    <xf numFmtId="0" fontId="0" fillId="0" borderId="4" xfId="0" applyBorder="1" applyAlignment="1" applyProtection="1">
      <alignment horizontal="distributed" vertical="center" wrapText="1"/>
    </xf>
    <xf numFmtId="0" fontId="0" fillId="0" borderId="3" xfId="0" applyBorder="1" applyAlignment="1" applyProtection="1">
      <alignment horizontal="distributed" vertical="center" wrapText="1"/>
    </xf>
    <xf numFmtId="0" fontId="0" fillId="0" borderId="5" xfId="0" applyBorder="1" applyAlignment="1" applyProtection="1">
      <alignment horizontal="center" vertical="center"/>
    </xf>
    <xf numFmtId="176" fontId="0" fillId="0" borderId="3" xfId="0" applyNumberFormat="1" applyBorder="1" applyProtection="1">
      <alignment vertical="center"/>
    </xf>
    <xf numFmtId="177" fontId="12" fillId="0" borderId="6" xfId="0" applyNumberFormat="1" applyFont="1" applyBorder="1" applyProtection="1">
      <alignment vertical="center"/>
    </xf>
    <xf numFmtId="177" fontId="0" fillId="0" borderId="4" xfId="0" applyNumberFormat="1" applyBorder="1" applyProtection="1">
      <alignment vertical="center"/>
    </xf>
    <xf numFmtId="0" fontId="0" fillId="0" borderId="3" xfId="0" applyBorder="1" applyAlignment="1" applyProtection="1">
      <alignment vertical="center" wrapText="1"/>
    </xf>
    <xf numFmtId="0" fontId="0" fillId="0" borderId="6" xfId="0" applyBorder="1" applyAlignment="1" applyProtection="1">
      <alignment vertical="center" wrapText="1"/>
    </xf>
    <xf numFmtId="0" fontId="0" fillId="0" borderId="4" xfId="0" applyBorder="1" applyAlignment="1" applyProtection="1">
      <alignment vertical="center" wrapText="1"/>
    </xf>
    <xf numFmtId="0" fontId="0" fillId="0" borderId="1" xfId="0" applyBorder="1" applyAlignment="1" applyProtection="1">
      <alignment horizontal="center" vertical="center" wrapText="1"/>
    </xf>
    <xf numFmtId="0" fontId="22" fillId="0" borderId="1" xfId="0" applyFont="1" applyBorder="1" applyAlignment="1" applyProtection="1">
      <alignment vertical="center" wrapText="1"/>
    </xf>
    <xf numFmtId="0" fontId="22" fillId="0" borderId="41" xfId="0" applyFont="1" applyBorder="1" applyAlignment="1" applyProtection="1">
      <alignment vertical="center" wrapText="1"/>
    </xf>
    <xf numFmtId="176" fontId="0" fillId="0" borderId="13" xfId="0" applyNumberFormat="1" applyBorder="1" applyProtection="1">
      <alignment vertical="center"/>
    </xf>
    <xf numFmtId="177" fontId="12" fillId="0" borderId="14" xfId="0" applyNumberFormat="1" applyFont="1" applyBorder="1" applyProtection="1">
      <alignment vertical="center"/>
    </xf>
    <xf numFmtId="177" fontId="0" fillId="0" borderId="15" xfId="0" applyNumberFormat="1" applyBorder="1" applyProtection="1">
      <alignment vertical="center"/>
    </xf>
    <xf numFmtId="0" fontId="0" fillId="0" borderId="13" xfId="0" applyBorder="1" applyAlignment="1" applyProtection="1">
      <alignment vertical="center" wrapText="1"/>
    </xf>
    <xf numFmtId="0" fontId="0" fillId="0" borderId="14" xfId="0" applyBorder="1" applyAlignment="1" applyProtection="1">
      <alignment vertical="center" wrapText="1"/>
    </xf>
    <xf numFmtId="0" fontId="0" fillId="0" borderId="15" xfId="0" applyBorder="1" applyAlignment="1" applyProtection="1">
      <alignment vertical="center" wrapText="1"/>
    </xf>
    <xf numFmtId="0" fontId="0" fillId="0" borderId="12" xfId="0" applyBorder="1" applyAlignment="1" applyProtection="1">
      <alignment horizontal="center" vertical="center" wrapText="1"/>
    </xf>
    <xf numFmtId="0" fontId="22" fillId="0" borderId="12" xfId="0" applyFont="1" applyBorder="1" applyAlignment="1" applyProtection="1">
      <alignment vertical="center" wrapText="1"/>
    </xf>
    <xf numFmtId="0" fontId="22" fillId="0" borderId="45" xfId="0" applyFont="1" applyBorder="1" applyAlignment="1" applyProtection="1">
      <alignment vertical="center" wrapText="1"/>
    </xf>
    <xf numFmtId="176" fontId="17" fillId="0" borderId="5" xfId="0" applyNumberFormat="1" applyFont="1" applyBorder="1" applyAlignment="1" applyProtection="1">
      <alignment horizontal="distributed" vertical="center" wrapText="1"/>
    </xf>
    <xf numFmtId="176" fontId="0" fillId="0" borderId="9" xfId="0" applyNumberFormat="1" applyBorder="1" applyProtection="1">
      <alignment vertical="center"/>
    </xf>
    <xf numFmtId="177" fontId="12" fillId="0" borderId="2" xfId="0" applyNumberFormat="1" applyFont="1" applyBorder="1" applyProtection="1">
      <alignment vertical="center"/>
    </xf>
    <xf numFmtId="177" fontId="0" fillId="0" borderId="10" xfId="0" applyNumberFormat="1" applyBorder="1" applyProtection="1">
      <alignment vertical="center"/>
    </xf>
    <xf numFmtId="0" fontId="11" fillId="0" borderId="5" xfId="0" applyFont="1" applyBorder="1" applyAlignment="1" applyProtection="1">
      <alignment horizontal="left" vertical="center" wrapText="1"/>
    </xf>
    <xf numFmtId="0" fontId="0" fillId="0" borderId="9" xfId="0" applyBorder="1" applyProtection="1">
      <alignment vertical="center"/>
    </xf>
    <xf numFmtId="0" fontId="0" fillId="0" borderId="2" xfId="0" applyBorder="1" applyProtection="1">
      <alignment vertical="center"/>
    </xf>
    <xf numFmtId="0" fontId="0" fillId="0" borderId="10" xfId="0" applyBorder="1" applyProtection="1">
      <alignment vertical="center"/>
    </xf>
    <xf numFmtId="0" fontId="0" fillId="0" borderId="5" xfId="0" applyBorder="1" applyProtection="1">
      <alignment vertical="center"/>
    </xf>
    <xf numFmtId="0" fontId="0" fillId="0" borderId="46" xfId="0" applyBorder="1" applyProtection="1">
      <alignment vertical="center"/>
    </xf>
    <xf numFmtId="176" fontId="17" fillId="0" borderId="1" xfId="0" applyNumberFormat="1" applyFont="1" applyBorder="1" applyAlignment="1" applyProtection="1">
      <alignment horizontal="distributed" vertical="center" wrapText="1"/>
    </xf>
    <xf numFmtId="0" fontId="11" fillId="0" borderId="1" xfId="0" applyFont="1" applyBorder="1" applyAlignment="1" applyProtection="1">
      <alignment horizontal="left" vertical="center" wrapText="1"/>
    </xf>
    <xf numFmtId="0" fontId="0" fillId="0" borderId="3" xfId="0" applyBorder="1" applyProtection="1">
      <alignment vertical="center"/>
    </xf>
    <xf numFmtId="0" fontId="0" fillId="0" borderId="6" xfId="0" applyBorder="1" applyProtection="1">
      <alignment vertical="center"/>
    </xf>
    <xf numFmtId="0" fontId="0" fillId="0" borderId="4" xfId="0" applyBorder="1" applyProtection="1">
      <alignment vertical="center"/>
    </xf>
    <xf numFmtId="0" fontId="0" fillId="0" borderId="41" xfId="0" applyBorder="1" applyProtection="1">
      <alignment vertical="center"/>
    </xf>
    <xf numFmtId="176" fontId="17" fillId="0" borderId="12" xfId="0" applyNumberFormat="1" applyFont="1" applyBorder="1" applyAlignment="1" applyProtection="1">
      <alignment horizontal="center" vertical="center"/>
    </xf>
    <xf numFmtId="0" fontId="0" fillId="0" borderId="12" xfId="0" applyBorder="1" applyAlignment="1" applyProtection="1">
      <alignment horizontal="center" vertical="center"/>
    </xf>
    <xf numFmtId="0" fontId="11" fillId="0" borderId="12" xfId="0" applyFont="1" applyBorder="1" applyAlignment="1" applyProtection="1">
      <alignment horizontal="left" vertical="center" wrapText="1"/>
    </xf>
    <xf numFmtId="0" fontId="0" fillId="0" borderId="13" xfId="0" applyBorder="1" applyProtection="1">
      <alignment vertical="center"/>
    </xf>
    <xf numFmtId="0" fontId="0" fillId="0" borderId="14" xfId="0" applyBorder="1" applyProtection="1">
      <alignment vertical="center"/>
    </xf>
    <xf numFmtId="0" fontId="0" fillId="0" borderId="15" xfId="0" applyBorder="1" applyProtection="1">
      <alignment vertical="center"/>
    </xf>
    <xf numFmtId="0" fontId="0" fillId="0" borderId="12" xfId="0" applyBorder="1" applyProtection="1">
      <alignment vertical="center"/>
    </xf>
    <xf numFmtId="0" fontId="0" fillId="0" borderId="45" xfId="0" applyBorder="1" applyProtection="1">
      <alignment vertical="center"/>
    </xf>
    <xf numFmtId="186" fontId="12" fillId="0" borderId="2" xfId="0" applyNumberFormat="1" applyFont="1" applyFill="1" applyBorder="1" applyProtection="1">
      <alignment vertical="center"/>
    </xf>
    <xf numFmtId="186" fontId="12" fillId="0" borderId="6" xfId="0" applyNumberFormat="1" applyFont="1" applyFill="1" applyBorder="1" applyProtection="1">
      <alignment vertical="center"/>
    </xf>
    <xf numFmtId="186" fontId="12" fillId="0" borderId="14" xfId="0" applyNumberFormat="1" applyFont="1" applyBorder="1" applyProtection="1">
      <alignment vertical="center"/>
    </xf>
    <xf numFmtId="176" fontId="17" fillId="0" borderId="48" xfId="0" applyNumberFormat="1" applyFont="1" applyBorder="1" applyAlignment="1" applyProtection="1">
      <alignment horizontal="center" vertical="center"/>
    </xf>
    <xf numFmtId="176" fontId="0" fillId="0" borderId="49" xfId="0" applyNumberFormat="1" applyBorder="1" applyProtection="1">
      <alignment vertical="center"/>
    </xf>
    <xf numFmtId="177" fontId="12" fillId="0" borderId="50" xfId="0" applyNumberFormat="1" applyFont="1" applyBorder="1" applyProtection="1">
      <alignment vertical="center"/>
    </xf>
    <xf numFmtId="177" fontId="0" fillId="0" borderId="51" xfId="0" applyNumberFormat="1" applyBorder="1" applyProtection="1">
      <alignment vertical="center"/>
    </xf>
    <xf numFmtId="0" fontId="0" fillId="0" borderId="48" xfId="0" applyBorder="1" applyAlignment="1" applyProtection="1">
      <alignment horizontal="center" vertical="center"/>
    </xf>
    <xf numFmtId="0" fontId="11" fillId="0" borderId="48" xfId="0" applyFont="1" applyBorder="1" applyAlignment="1" applyProtection="1">
      <alignment horizontal="left" vertical="center" wrapText="1"/>
    </xf>
    <xf numFmtId="0" fontId="0" fillId="0" borderId="49" xfId="0" applyBorder="1" applyProtection="1">
      <alignment vertical="center"/>
    </xf>
    <xf numFmtId="0" fontId="0" fillId="0" borderId="50" xfId="0" applyBorder="1" applyProtection="1">
      <alignment vertical="center"/>
    </xf>
    <xf numFmtId="0" fontId="0" fillId="0" borderId="51" xfId="0" applyBorder="1" applyProtection="1">
      <alignment vertical="center"/>
    </xf>
    <xf numFmtId="0" fontId="0" fillId="0" borderId="48" xfId="0" applyBorder="1" applyProtection="1">
      <alignment vertical="center"/>
    </xf>
    <xf numFmtId="0" fontId="0" fillId="0" borderId="52" xfId="0" applyBorder="1" applyProtection="1">
      <alignment vertical="center"/>
    </xf>
    <xf numFmtId="176" fontId="17" fillId="0" borderId="0" xfId="0" applyNumberFormat="1" applyFont="1" applyBorder="1" applyAlignment="1" applyProtection="1">
      <alignment horizontal="center" vertical="center"/>
    </xf>
    <xf numFmtId="176" fontId="0" fillId="0" borderId="0" xfId="0" applyNumberFormat="1" applyBorder="1" applyProtection="1">
      <alignment vertical="center"/>
    </xf>
    <xf numFmtId="177" fontId="12" fillId="0" borderId="0" xfId="0" applyNumberFormat="1" applyFont="1" applyBorder="1" applyProtection="1">
      <alignment vertical="center"/>
    </xf>
    <xf numFmtId="177" fontId="0" fillId="0" borderId="0" xfId="0" applyNumberFormat="1" applyBorder="1" applyProtection="1">
      <alignment vertical="center"/>
    </xf>
    <xf numFmtId="0" fontId="11" fillId="0" borderId="0" xfId="0" applyFont="1" applyBorder="1" applyAlignment="1" applyProtection="1">
      <alignment horizontal="left" vertical="center" wrapText="1"/>
    </xf>
    <xf numFmtId="0" fontId="11" fillId="0" borderId="25" xfId="0" applyFont="1" applyBorder="1" applyAlignment="1" applyProtection="1">
      <alignment horizontal="left" vertical="center" wrapText="1"/>
    </xf>
    <xf numFmtId="0" fontId="0" fillId="0" borderId="25" xfId="0" applyBorder="1" applyProtection="1">
      <alignment vertical="center"/>
    </xf>
    <xf numFmtId="0" fontId="0" fillId="0" borderId="25" xfId="0" applyBorder="1" applyAlignment="1" applyProtection="1">
      <alignment vertical="center"/>
    </xf>
    <xf numFmtId="0" fontId="0" fillId="0" borderId="25" xfId="0" applyBorder="1" applyAlignment="1" applyProtection="1">
      <alignment horizontal="center" vertical="center"/>
    </xf>
    <xf numFmtId="0" fontId="0" fillId="0" borderId="26" xfId="0" applyBorder="1" applyProtection="1">
      <alignment vertical="center"/>
    </xf>
    <xf numFmtId="179" fontId="12" fillId="0" borderId="0" xfId="0" applyNumberFormat="1" applyFont="1" applyBorder="1" applyProtection="1">
      <alignment vertical="center"/>
    </xf>
    <xf numFmtId="176" fontId="0" fillId="0" borderId="30" xfId="0" applyNumberFormat="1" applyBorder="1" applyProtection="1">
      <alignment vertical="center"/>
    </xf>
    <xf numFmtId="0" fontId="0" fillId="0" borderId="30" xfId="0" applyBorder="1" applyProtection="1">
      <alignment vertical="center"/>
    </xf>
    <xf numFmtId="179" fontId="12" fillId="0" borderId="30" xfId="0" applyNumberFormat="1" applyFont="1" applyBorder="1" applyProtection="1">
      <alignment vertical="center"/>
    </xf>
    <xf numFmtId="176" fontId="9" fillId="0" borderId="3" xfId="0" applyNumberFormat="1" applyFont="1" applyBorder="1" applyAlignment="1" applyProtection="1">
      <alignment horizontal="center" vertical="center"/>
    </xf>
    <xf numFmtId="177" fontId="0" fillId="0" borderId="6" xfId="0" applyNumberFormat="1" applyBorder="1" applyProtection="1">
      <alignment vertical="center"/>
    </xf>
    <xf numFmtId="0" fontId="0" fillId="0" borderId="1" xfId="0" applyBorder="1" applyAlignment="1" applyProtection="1">
      <alignment vertical="center" wrapText="1"/>
    </xf>
    <xf numFmtId="176" fontId="17" fillId="0" borderId="42" xfId="0" applyNumberFormat="1" applyFont="1" applyBorder="1" applyAlignment="1" applyProtection="1">
      <alignment vertical="center"/>
    </xf>
    <xf numFmtId="176" fontId="17" fillId="0" borderId="4"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176" fontId="0" fillId="0" borderId="3" xfId="0" applyNumberFormat="1" applyBorder="1" applyAlignment="1" applyProtection="1">
      <alignment horizontal="center" vertical="center"/>
    </xf>
    <xf numFmtId="176" fontId="20" fillId="0" borderId="42" xfId="0" applyNumberFormat="1" applyFont="1" applyBorder="1" applyAlignment="1" applyProtection="1">
      <alignment horizontal="center" vertical="center" wrapText="1"/>
    </xf>
    <xf numFmtId="176" fontId="0" fillId="0" borderId="13" xfId="0" applyNumberFormat="1" applyBorder="1" applyAlignment="1" applyProtection="1">
      <alignment horizontal="center" vertical="center"/>
    </xf>
    <xf numFmtId="0" fontId="0" fillId="0" borderId="12" xfId="0" applyBorder="1" applyAlignment="1" applyProtection="1">
      <alignment vertical="center" wrapText="1"/>
    </xf>
    <xf numFmtId="176" fontId="17" fillId="0" borderId="62" xfId="0" applyNumberFormat="1" applyFont="1" applyBorder="1" applyAlignment="1" applyProtection="1">
      <alignment horizontal="distributed" vertical="center" wrapText="1"/>
    </xf>
    <xf numFmtId="0" fontId="0" fillId="0" borderId="6" xfId="0" applyBorder="1" applyAlignment="1" applyProtection="1">
      <alignment horizontal="center" vertical="center"/>
    </xf>
    <xf numFmtId="0" fontId="0" fillId="0" borderId="4" xfId="0" applyBorder="1" applyAlignment="1" applyProtection="1">
      <alignment horizontal="center" vertical="center"/>
    </xf>
    <xf numFmtId="183" fontId="12" fillId="0" borderId="6" xfId="0" applyNumberFormat="1" applyFont="1" applyFill="1" applyBorder="1" applyAlignment="1" applyProtection="1">
      <alignment horizontal="center" vertical="center"/>
    </xf>
    <xf numFmtId="177" fontId="12" fillId="0" borderId="4" xfId="0" applyNumberFormat="1" applyFont="1" applyFill="1" applyBorder="1" applyProtection="1">
      <alignment vertical="center"/>
    </xf>
    <xf numFmtId="179" fontId="12" fillId="0" borderId="0" xfId="0" applyNumberFormat="1" applyFont="1" applyBorder="1" applyAlignment="1" applyProtection="1">
      <alignment horizontal="center" vertical="center"/>
    </xf>
    <xf numFmtId="182" fontId="12" fillId="0" borderId="6" xfId="0" applyNumberFormat="1" applyFont="1" applyFill="1" applyBorder="1" applyProtection="1">
      <alignment vertical="center"/>
    </xf>
    <xf numFmtId="176" fontId="17" fillId="0" borderId="0" xfId="0" applyNumberFormat="1" applyFont="1" applyAlignment="1" applyProtection="1">
      <alignment horizontal="center" vertical="center"/>
    </xf>
    <xf numFmtId="0" fontId="0" fillId="0" borderId="0" xfId="0" applyAlignment="1" applyProtection="1">
      <alignment horizontal="right" vertical="center"/>
    </xf>
    <xf numFmtId="0" fontId="44" fillId="0" borderId="0" xfId="0" applyFont="1" applyProtection="1">
      <alignment vertical="center"/>
    </xf>
    <xf numFmtId="0" fontId="44" fillId="0" borderId="0" xfId="0" applyFont="1" applyAlignment="1" applyProtection="1">
      <alignment horizontal="center" vertical="center"/>
    </xf>
    <xf numFmtId="176" fontId="0" fillId="0" borderId="0" xfId="0" applyNumberFormat="1" applyAlignment="1" applyProtection="1">
      <alignment horizontal="center" vertical="top"/>
    </xf>
    <xf numFmtId="0" fontId="17" fillId="0" borderId="0" xfId="0" applyFont="1" applyAlignment="1" applyProtection="1">
      <alignment horizontal="center" vertical="center" textRotation="255"/>
    </xf>
    <xf numFmtId="0" fontId="0" fillId="0" borderId="0" xfId="0" applyAlignment="1" applyProtection="1">
      <alignment horizontal="center" vertical="center" textRotation="255"/>
    </xf>
    <xf numFmtId="0" fontId="17" fillId="0" borderId="0" xfId="0" applyFont="1" applyBorder="1" applyAlignment="1" applyProtection="1">
      <alignment horizontal="center" vertical="center" textRotation="255"/>
    </xf>
    <xf numFmtId="0" fontId="0" fillId="0" borderId="0" xfId="0" applyBorder="1" applyAlignment="1" applyProtection="1">
      <alignment horizontal="center" vertical="center" textRotation="255"/>
    </xf>
    <xf numFmtId="49" fontId="17" fillId="13" borderId="68" xfId="0" applyNumberFormat="1" applyFont="1" applyFill="1" applyBorder="1" applyAlignment="1" applyProtection="1">
      <alignment horizontal="left" vertical="center" indent="1"/>
      <protection locked="0"/>
    </xf>
    <xf numFmtId="49" fontId="17" fillId="13" borderId="69" xfId="0" applyNumberFormat="1" applyFont="1" applyFill="1" applyBorder="1" applyAlignment="1" applyProtection="1">
      <alignment horizontal="left" vertical="center" indent="1"/>
      <protection locked="0"/>
    </xf>
    <xf numFmtId="49" fontId="17" fillId="13" borderId="70" xfId="0" applyNumberFormat="1" applyFont="1" applyFill="1" applyBorder="1" applyAlignment="1" applyProtection="1">
      <alignment horizontal="left" vertical="center" indent="1"/>
      <protection locked="0"/>
    </xf>
    <xf numFmtId="0" fontId="17" fillId="13" borderId="29" xfId="0" applyNumberFormat="1" applyFont="1" applyFill="1" applyBorder="1" applyAlignment="1" applyProtection="1">
      <alignment horizontal="left" vertical="center" indent="1"/>
      <protection locked="0"/>
    </xf>
    <xf numFmtId="0" fontId="17" fillId="13" borderId="30" xfId="0" applyNumberFormat="1" applyFont="1" applyFill="1" applyBorder="1" applyAlignment="1" applyProtection="1">
      <alignment horizontal="left" vertical="center" indent="1"/>
      <protection locked="0"/>
    </xf>
    <xf numFmtId="0" fontId="17" fillId="13" borderId="31" xfId="0" applyNumberFormat="1" applyFont="1" applyFill="1" applyBorder="1" applyAlignment="1" applyProtection="1">
      <alignment horizontal="left" vertical="center" indent="1"/>
      <protection locked="0"/>
    </xf>
    <xf numFmtId="0" fontId="0" fillId="0" borderId="0" xfId="0" applyAlignment="1" applyProtection="1">
      <alignment horizontal="left" vertical="center" wrapText="1"/>
    </xf>
    <xf numFmtId="176" fontId="17" fillId="5" borderId="68" xfId="0" applyNumberFormat="1" applyFont="1" applyFill="1" applyBorder="1" applyAlignment="1" applyProtection="1">
      <alignment horizontal="left" vertical="top" wrapText="1"/>
      <protection locked="0"/>
    </xf>
    <xf numFmtId="176" fontId="17" fillId="5" borderId="70" xfId="0" applyNumberFormat="1"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5" borderId="68" xfId="0" applyNumberFormat="1" applyFont="1" applyFill="1" applyBorder="1" applyAlignment="1" applyProtection="1">
      <alignment horizontal="left" vertical="center" indent="1"/>
      <protection locked="0"/>
    </xf>
    <xf numFmtId="0" fontId="17" fillId="5" borderId="69" xfId="0" applyNumberFormat="1" applyFont="1" applyFill="1" applyBorder="1" applyAlignment="1" applyProtection="1">
      <alignment horizontal="left" vertical="center" indent="1"/>
      <protection locked="0"/>
    </xf>
    <xf numFmtId="0" fontId="17" fillId="5" borderId="70" xfId="0" applyNumberFormat="1" applyFont="1" applyFill="1" applyBorder="1" applyAlignment="1" applyProtection="1">
      <alignment horizontal="left" vertical="center" indent="1"/>
      <protection locked="0"/>
    </xf>
    <xf numFmtId="185" fontId="16" fillId="0" borderId="0" xfId="0" applyNumberFormat="1" applyFont="1" applyBorder="1" applyAlignment="1" applyProtection="1">
      <alignment horizontal="distributed" vertical="center"/>
    </xf>
    <xf numFmtId="0" fontId="16" fillId="0" borderId="0" xfId="0" applyNumberFormat="1" applyFont="1" applyBorder="1" applyAlignment="1" applyProtection="1">
      <alignment horizontal="left" vertical="center"/>
    </xf>
    <xf numFmtId="0" fontId="44" fillId="0" borderId="0" xfId="0" applyFont="1" applyAlignment="1" applyProtection="1">
      <alignment horizontal="left" vertical="center"/>
    </xf>
    <xf numFmtId="0" fontId="25" fillId="0" borderId="0" xfId="0" applyFont="1" applyAlignment="1" applyProtection="1">
      <alignment horizontal="center" vertical="center"/>
    </xf>
    <xf numFmtId="0" fontId="19" fillId="0" borderId="0" xfId="0" applyFont="1" applyAlignment="1" applyProtection="1">
      <alignment horizontal="left" vertical="center"/>
    </xf>
    <xf numFmtId="0" fontId="43" fillId="0" borderId="0" xfId="0" applyFont="1" applyAlignment="1" applyProtection="1">
      <alignment horizontal="left" vertical="center"/>
    </xf>
    <xf numFmtId="0" fontId="0" fillId="0" borderId="13" xfId="0" applyBorder="1" applyAlignment="1" applyProtection="1">
      <alignment horizontal="left" vertical="center" wrapText="1" indent="1"/>
    </xf>
    <xf numFmtId="0" fontId="0" fillId="0" borderId="15" xfId="0" applyBorder="1" applyAlignment="1" applyProtection="1">
      <alignment horizontal="left" vertical="center" wrapText="1" indent="1"/>
    </xf>
    <xf numFmtId="176" fontId="17" fillId="0" borderId="59" xfId="0" applyNumberFormat="1" applyFont="1" applyBorder="1" applyAlignment="1" applyProtection="1">
      <alignment horizontal="center" vertical="center"/>
    </xf>
    <xf numFmtId="176" fontId="17" fillId="0" borderId="43" xfId="0" applyNumberFormat="1" applyFont="1" applyBorder="1" applyAlignment="1" applyProtection="1">
      <alignment horizontal="center" vertical="center"/>
    </xf>
    <xf numFmtId="176" fontId="17" fillId="0" borderId="44" xfId="0" applyNumberFormat="1" applyFont="1" applyBorder="1" applyAlignment="1" applyProtection="1">
      <alignment horizontal="center" vertical="center"/>
    </xf>
    <xf numFmtId="176" fontId="17" fillId="0" borderId="43" xfId="0" applyNumberFormat="1" applyFont="1" applyBorder="1" applyAlignment="1" applyProtection="1">
      <alignment horizontal="center" vertical="center" wrapText="1"/>
    </xf>
    <xf numFmtId="176" fontId="17" fillId="0" borderId="47" xfId="0" applyNumberFormat="1" applyFont="1" applyBorder="1" applyAlignment="1" applyProtection="1">
      <alignment horizontal="center" vertical="center"/>
    </xf>
    <xf numFmtId="177" fontId="0" fillId="0" borderId="0" xfId="0" applyNumberFormat="1" applyFont="1" applyBorder="1" applyAlignment="1" applyProtection="1">
      <alignment horizontal="left" vertical="center"/>
    </xf>
    <xf numFmtId="177" fontId="17" fillId="0" borderId="0" xfId="0" applyNumberFormat="1" applyFont="1" applyBorder="1" applyAlignment="1" applyProtection="1">
      <alignment horizontal="left" vertical="center"/>
    </xf>
    <xf numFmtId="177" fontId="17" fillId="0" borderId="30" xfId="0" applyNumberFormat="1" applyFont="1" applyBorder="1" applyAlignment="1" applyProtection="1">
      <alignment horizontal="left" vertical="center"/>
    </xf>
    <xf numFmtId="176" fontId="0" fillId="0" borderId="25" xfId="0" applyNumberFormat="1" applyBorder="1" applyAlignment="1" applyProtection="1">
      <alignment horizontal="left" vertical="center"/>
    </xf>
    <xf numFmtId="176" fontId="16" fillId="0" borderId="24" xfId="0" applyNumberFormat="1" applyFont="1" applyBorder="1" applyAlignment="1" applyProtection="1">
      <alignment horizontal="center" vertical="center"/>
    </xf>
    <xf numFmtId="176" fontId="17" fillId="0" borderId="32" xfId="0" applyNumberFormat="1" applyFont="1" applyBorder="1" applyAlignment="1" applyProtection="1">
      <alignment horizontal="center" vertical="center"/>
    </xf>
    <xf numFmtId="176" fontId="17" fillId="0" borderId="27" xfId="0" applyNumberFormat="1" applyFont="1" applyBorder="1" applyAlignment="1" applyProtection="1">
      <alignment horizontal="center" vertical="center"/>
    </xf>
    <xf numFmtId="176" fontId="17" fillId="0" borderId="23" xfId="0" applyNumberFormat="1" applyFont="1" applyBorder="1" applyAlignment="1" applyProtection="1">
      <alignment horizontal="center" vertical="center"/>
    </xf>
    <xf numFmtId="176" fontId="17" fillId="0" borderId="29" xfId="0" applyNumberFormat="1" applyFont="1" applyBorder="1" applyAlignment="1" applyProtection="1">
      <alignment horizontal="center" vertical="center"/>
    </xf>
    <xf numFmtId="176" fontId="17" fillId="0" borderId="33" xfId="0" applyNumberFormat="1" applyFont="1" applyBorder="1" applyAlignment="1" applyProtection="1">
      <alignment horizontal="center" vertical="center"/>
    </xf>
    <xf numFmtId="176" fontId="17" fillId="0" borderId="60" xfId="0" applyNumberFormat="1" applyFont="1" applyBorder="1" applyAlignment="1" applyProtection="1">
      <alignment horizontal="center" vertical="center"/>
    </xf>
    <xf numFmtId="176" fontId="17" fillId="0" borderId="15" xfId="0" applyNumberFormat="1" applyFont="1" applyBorder="1" applyAlignment="1" applyProtection="1">
      <alignment horizontal="center" vertical="center"/>
    </xf>
    <xf numFmtId="0" fontId="0" fillId="0" borderId="3" xfId="0" applyBorder="1" applyAlignment="1" applyProtection="1">
      <alignment horizontal="left" vertical="center" wrapText="1" indent="1"/>
    </xf>
    <xf numFmtId="0" fontId="0" fillId="0" borderId="4" xfId="0" applyBorder="1" applyAlignment="1" applyProtection="1">
      <alignment horizontal="left" vertical="center" wrapText="1" indent="1"/>
    </xf>
    <xf numFmtId="176" fontId="17" fillId="0" borderId="42" xfId="0" applyNumberFormat="1" applyFont="1" applyBorder="1" applyAlignment="1" applyProtection="1">
      <alignment horizontal="center" vertical="center"/>
    </xf>
    <xf numFmtId="176" fontId="17" fillId="0" borderId="4" xfId="0" applyNumberFormat="1" applyFont="1" applyBorder="1" applyAlignment="1" applyProtection="1">
      <alignment horizontal="center" vertical="center"/>
    </xf>
    <xf numFmtId="176" fontId="36" fillId="0" borderId="0" xfId="0" applyNumberFormat="1" applyFont="1" applyAlignment="1" applyProtection="1">
      <alignment horizontal="center" vertical="center"/>
    </xf>
    <xf numFmtId="0" fontId="0" fillId="0" borderId="34" xfId="0" applyBorder="1" applyAlignment="1" applyProtection="1">
      <alignment horizontal="center" vertical="center"/>
    </xf>
    <xf numFmtId="0" fontId="0" fillId="0" borderId="32" xfId="0" applyBorder="1" applyAlignment="1" applyProtection="1">
      <alignment horizontal="center" vertical="center"/>
    </xf>
    <xf numFmtId="0" fontId="0" fillId="0" borderId="9" xfId="0" applyBorder="1" applyAlignment="1" applyProtection="1">
      <alignment horizontal="center" vertical="center"/>
    </xf>
    <xf numFmtId="0" fontId="0" fillId="0" borderId="10" xfId="0" applyBorder="1" applyAlignment="1" applyProtection="1">
      <alignment horizontal="center" vertical="center"/>
    </xf>
    <xf numFmtId="0" fontId="0" fillId="0" borderId="39" xfId="0" applyBorder="1" applyAlignment="1" applyProtection="1">
      <alignment horizontal="center" vertical="center"/>
    </xf>
    <xf numFmtId="0" fontId="0" fillId="0" borderId="41" xfId="0" applyBorder="1" applyAlignment="1" applyProtection="1">
      <alignment horizontal="center" vertical="center"/>
    </xf>
    <xf numFmtId="0" fontId="0" fillId="0" borderId="35" xfId="0" applyBorder="1" applyAlignment="1" applyProtection="1">
      <alignment horizontal="center" vertical="center"/>
    </xf>
    <xf numFmtId="0" fontId="0" fillId="0" borderId="36" xfId="0" applyBorder="1" applyAlignment="1" applyProtection="1">
      <alignment horizontal="center" vertical="center"/>
    </xf>
    <xf numFmtId="0" fontId="0" fillId="0" borderId="37" xfId="0" applyBorder="1" applyAlignment="1" applyProtection="1">
      <alignment horizontal="center" vertical="center"/>
    </xf>
    <xf numFmtId="0" fontId="22" fillId="0" borderId="38" xfId="0" applyFont="1" applyBorder="1" applyAlignment="1" applyProtection="1">
      <alignment horizontal="distributed" vertical="center" wrapText="1"/>
    </xf>
    <xf numFmtId="0" fontId="21" fillId="0" borderId="1" xfId="0" applyFont="1" applyBorder="1" applyAlignment="1" applyProtection="1">
      <alignment horizontal="distributed" vertical="center"/>
    </xf>
    <xf numFmtId="0" fontId="0" fillId="0" borderId="55" xfId="0" applyBorder="1" applyAlignment="1" applyProtection="1">
      <alignment horizontal="center" vertical="center"/>
    </xf>
    <xf numFmtId="0" fontId="0" fillId="0" borderId="56" xfId="0" applyBorder="1" applyAlignment="1" applyProtection="1">
      <alignment horizontal="center" vertical="center"/>
    </xf>
    <xf numFmtId="0" fontId="0" fillId="0" borderId="57" xfId="0" applyBorder="1" applyAlignment="1" applyProtection="1">
      <alignment horizontal="center" vertical="center"/>
    </xf>
    <xf numFmtId="176" fontId="19" fillId="0" borderId="0" xfId="0" applyNumberFormat="1" applyFont="1" applyBorder="1" applyAlignment="1" applyProtection="1">
      <alignment horizontal="left" vertical="center"/>
    </xf>
    <xf numFmtId="176" fontId="24" fillId="0" borderId="0" xfId="0" applyNumberFormat="1" applyFont="1" applyAlignment="1" applyProtection="1">
      <alignment horizontal="left" vertical="top" wrapText="1"/>
    </xf>
    <xf numFmtId="176" fontId="0" fillId="0" borderId="0" xfId="0" applyNumberFormat="1" applyAlignment="1" applyProtection="1">
      <alignment horizontal="left" vertical="top"/>
    </xf>
    <xf numFmtId="0" fontId="0" fillId="0" borderId="16" xfId="0" applyBorder="1" applyAlignment="1" applyProtection="1">
      <alignment horizontal="center" vertical="center"/>
    </xf>
    <xf numFmtId="0" fontId="0" fillId="0" borderId="17" xfId="0" applyBorder="1" applyAlignment="1" applyProtection="1">
      <alignment horizontal="center" vertical="center"/>
    </xf>
    <xf numFmtId="0" fontId="0" fillId="0" borderId="18" xfId="0" applyBorder="1" applyAlignment="1" applyProtection="1">
      <alignment horizontal="center" vertical="center"/>
    </xf>
    <xf numFmtId="180" fontId="12" fillId="0" borderId="3" xfId="0" applyNumberFormat="1" applyFont="1" applyFill="1" applyBorder="1" applyAlignment="1" applyProtection="1">
      <alignment horizontal="center" vertical="center"/>
    </xf>
    <xf numFmtId="180" fontId="12" fillId="0" borderId="6" xfId="0" applyNumberFormat="1" applyFont="1" applyFill="1" applyBorder="1" applyAlignment="1" applyProtection="1">
      <alignment horizontal="center" vertical="center"/>
    </xf>
    <xf numFmtId="180" fontId="12" fillId="0" borderId="4" xfId="0" applyNumberFormat="1" applyFont="1" applyFill="1" applyBorder="1" applyAlignment="1" applyProtection="1">
      <alignment horizontal="center" vertical="center"/>
    </xf>
    <xf numFmtId="0" fontId="0" fillId="0" borderId="53" xfId="0" applyBorder="1" applyAlignment="1" applyProtection="1">
      <alignment horizontal="center" vertical="center"/>
    </xf>
    <xf numFmtId="179" fontId="12" fillId="0" borderId="3" xfId="0" applyNumberFormat="1" applyFont="1" applyBorder="1" applyAlignment="1" applyProtection="1">
      <alignment horizontal="center" vertical="center"/>
    </xf>
    <xf numFmtId="179" fontId="12" fillId="0" borderId="54" xfId="0" applyNumberFormat="1" applyFont="1" applyBorder="1" applyAlignment="1" applyProtection="1">
      <alignment horizontal="center" vertical="center"/>
    </xf>
    <xf numFmtId="179" fontId="12" fillId="0" borderId="49" xfId="0" applyNumberFormat="1" applyFont="1" applyBorder="1" applyAlignment="1" applyProtection="1">
      <alignment horizontal="center" vertical="center"/>
    </xf>
    <xf numFmtId="179" fontId="12" fillId="0" borderId="58" xfId="0" applyNumberFormat="1" applyFont="1" applyBorder="1" applyAlignment="1" applyProtection="1">
      <alignment horizontal="center" vertical="center"/>
    </xf>
    <xf numFmtId="176" fontId="17" fillId="0" borderId="61" xfId="0" applyNumberFormat="1" applyFont="1" applyBorder="1" applyAlignment="1" applyProtection="1">
      <alignment horizontal="center" vertical="center" wrapText="1"/>
    </xf>
    <xf numFmtId="176" fontId="17" fillId="0" borderId="59" xfId="0" applyNumberFormat="1" applyFont="1" applyBorder="1" applyAlignment="1" applyProtection="1">
      <alignment horizontal="center" vertical="center" wrapText="1"/>
    </xf>
    <xf numFmtId="176" fontId="17" fillId="0" borderId="5" xfId="0" applyNumberFormat="1" applyFont="1" applyBorder="1" applyAlignment="1" applyProtection="1">
      <alignment horizontal="center" vertical="center"/>
    </xf>
    <xf numFmtId="176" fontId="17" fillId="0" borderId="1" xfId="0" applyNumberFormat="1" applyFont="1" applyBorder="1" applyAlignment="1" applyProtection="1">
      <alignment horizontal="center" vertical="center"/>
    </xf>
    <xf numFmtId="176" fontId="17" fillId="0" borderId="48" xfId="0" applyNumberFormat="1" applyFont="1" applyBorder="1" applyAlignment="1" applyProtection="1">
      <alignment horizontal="center" vertical="center"/>
    </xf>
    <xf numFmtId="176" fontId="0" fillId="0" borderId="16" xfId="0" applyNumberFormat="1" applyBorder="1" applyAlignment="1" applyProtection="1">
      <alignment horizontal="center" vertical="center"/>
    </xf>
    <xf numFmtId="176" fontId="0" fillId="0" borderId="17" xfId="0" applyNumberFormat="1" applyBorder="1" applyAlignment="1" applyProtection="1">
      <alignment horizontal="center" vertical="center"/>
    </xf>
    <xf numFmtId="176" fontId="0" fillId="0" borderId="18" xfId="0" applyNumberFormat="1" applyBorder="1" applyAlignment="1" applyProtection="1">
      <alignment horizontal="center" vertical="center"/>
    </xf>
    <xf numFmtId="177" fontId="0" fillId="0" borderId="6" xfId="0" applyNumberFormat="1" applyFont="1" applyBorder="1" applyAlignment="1" applyProtection="1">
      <alignment horizontal="left" vertical="center"/>
    </xf>
    <xf numFmtId="177" fontId="17" fillId="0" borderId="6" xfId="0" applyNumberFormat="1" applyFont="1" applyBorder="1" applyAlignment="1" applyProtection="1">
      <alignment horizontal="left" vertical="center"/>
    </xf>
    <xf numFmtId="177" fontId="17" fillId="0" borderId="4" xfId="0" applyNumberFormat="1" applyFont="1" applyBorder="1" applyAlignment="1" applyProtection="1">
      <alignment horizontal="left" vertical="center"/>
    </xf>
    <xf numFmtId="176" fontId="20" fillId="0" borderId="42" xfId="0" applyNumberFormat="1" applyFont="1" applyBorder="1" applyAlignment="1" applyProtection="1">
      <alignment horizontal="center" vertical="center"/>
    </xf>
    <xf numFmtId="176" fontId="20" fillId="0" borderId="4" xfId="0" applyNumberFormat="1" applyFont="1" applyBorder="1" applyAlignment="1" applyProtection="1">
      <alignment horizontal="center" vertical="center"/>
    </xf>
    <xf numFmtId="176" fontId="13" fillId="0" borderId="42" xfId="0" applyNumberFormat="1" applyFont="1" applyBorder="1" applyAlignment="1" applyProtection="1">
      <alignment horizontal="center" vertical="center"/>
    </xf>
    <xf numFmtId="176" fontId="13" fillId="0" borderId="4" xfId="0" applyNumberFormat="1" applyFont="1" applyBorder="1" applyAlignment="1" applyProtection="1">
      <alignment horizontal="center" vertical="center"/>
    </xf>
    <xf numFmtId="176" fontId="13" fillId="0" borderId="0" xfId="0" applyNumberFormat="1" applyFont="1" applyAlignment="1" applyProtection="1">
      <alignment horizontal="center" vertical="center"/>
    </xf>
    <xf numFmtId="176" fontId="0" fillId="0" borderId="63" xfId="0" applyNumberFormat="1" applyBorder="1" applyAlignment="1" applyProtection="1">
      <alignment horizontal="center" vertical="center"/>
    </xf>
    <xf numFmtId="176" fontId="0" fillId="0" borderId="30" xfId="0" applyNumberFormat="1" applyBorder="1" applyAlignment="1" applyProtection="1">
      <alignment horizontal="center" vertical="center"/>
    </xf>
    <xf numFmtId="176" fontId="0" fillId="0" borderId="33" xfId="0" applyNumberFormat="1" applyBorder="1" applyAlignment="1" applyProtection="1">
      <alignment horizontal="center" vertical="center"/>
    </xf>
    <xf numFmtId="176" fontId="16" fillId="0" borderId="0" xfId="0" applyNumberFormat="1" applyFont="1" applyBorder="1" applyAlignment="1" applyProtection="1">
      <alignment horizontal="left" vertical="center"/>
    </xf>
    <xf numFmtId="176" fontId="17" fillId="0" borderId="24" xfId="0" applyNumberFormat="1" applyFont="1" applyBorder="1" applyAlignment="1" applyProtection="1">
      <alignment horizontal="center" vertical="center"/>
    </xf>
    <xf numFmtId="176" fontId="17" fillId="0" borderId="40" xfId="0" applyNumberFormat="1" applyFont="1" applyBorder="1" applyAlignment="1" applyProtection="1">
      <alignment horizontal="center" vertical="center"/>
    </xf>
    <xf numFmtId="176" fontId="17" fillId="0" borderId="10" xfId="0" applyNumberFormat="1" applyFont="1" applyBorder="1" applyAlignment="1" applyProtection="1">
      <alignment horizontal="center" vertical="center"/>
    </xf>
    <xf numFmtId="0" fontId="0" fillId="0" borderId="25" xfId="0" applyBorder="1" applyAlignment="1" applyProtection="1">
      <alignment horizontal="distributed" vertical="center" wrapText="1"/>
    </xf>
    <xf numFmtId="0" fontId="0" fillId="0" borderId="2" xfId="0" applyBorder="1" applyAlignment="1" applyProtection="1">
      <alignment horizontal="distributed" vertical="center"/>
    </xf>
    <xf numFmtId="176" fontId="20" fillId="0" borderId="42" xfId="0" applyNumberFormat="1" applyFont="1" applyBorder="1" applyAlignment="1" applyProtection="1">
      <alignment horizontal="center" vertical="center" wrapText="1"/>
    </xf>
    <xf numFmtId="0" fontId="0" fillId="0" borderId="38" xfId="0" applyBorder="1" applyAlignment="1" applyProtection="1">
      <alignment horizontal="distributed" vertical="center" wrapText="1"/>
    </xf>
    <xf numFmtId="0" fontId="0" fillId="0" borderId="1" xfId="0" applyBorder="1" applyAlignment="1" applyProtection="1">
      <alignment horizontal="distributed" vertical="center"/>
    </xf>
    <xf numFmtId="0" fontId="0" fillId="0" borderId="4" xfId="0" applyBorder="1" applyAlignment="1" applyProtection="1">
      <alignment horizontal="center" vertical="center"/>
    </xf>
    <xf numFmtId="0" fontId="0" fillId="0" borderId="38" xfId="0" applyBorder="1" applyAlignment="1" applyProtection="1">
      <alignment horizontal="center" vertical="center"/>
    </xf>
    <xf numFmtId="0" fontId="0" fillId="0" borderId="1" xfId="0" applyBorder="1" applyAlignment="1" applyProtection="1">
      <alignment horizontal="center" vertical="center"/>
    </xf>
    <xf numFmtId="0" fontId="0" fillId="0" borderId="0" xfId="0" applyBorder="1" applyAlignment="1" applyProtection="1">
      <alignment horizontal="left" vertical="top" wrapText="1" indent="1"/>
    </xf>
    <xf numFmtId="0" fontId="0" fillId="0" borderId="28" xfId="0" applyBorder="1" applyAlignment="1" applyProtection="1">
      <alignment horizontal="left" vertical="top" wrapText="1" indent="1"/>
    </xf>
    <xf numFmtId="0" fontId="0" fillId="0" borderId="30" xfId="0" applyBorder="1" applyAlignment="1" applyProtection="1">
      <alignment horizontal="left" vertical="top" wrapText="1" indent="1"/>
    </xf>
    <xf numFmtId="0" fontId="0" fillId="0" borderId="31" xfId="0" applyBorder="1" applyAlignment="1" applyProtection="1">
      <alignment horizontal="left" vertical="top" wrapText="1" indent="1"/>
    </xf>
    <xf numFmtId="49" fontId="23" fillId="0" borderId="0" xfId="0" applyNumberFormat="1" applyFont="1" applyAlignment="1" applyProtection="1">
      <alignment horizontal="center" vertical="top"/>
    </xf>
    <xf numFmtId="49" fontId="5" fillId="0" borderId="0" xfId="0" applyNumberFormat="1" applyFont="1" applyAlignment="1" applyProtection="1">
      <alignment horizontal="left" vertical="top" wrapText="1"/>
    </xf>
    <xf numFmtId="0" fontId="47" fillId="0" borderId="0" xfId="0" applyFont="1" applyAlignment="1" applyProtection="1">
      <alignment horizontal="left" vertical="top" wrapText="1"/>
    </xf>
    <xf numFmtId="0" fontId="47" fillId="0" borderId="0" xfId="0" applyFont="1" applyAlignment="1" applyProtection="1">
      <alignment horizontal="left" vertical="top"/>
    </xf>
    <xf numFmtId="49" fontId="5" fillId="0" borderId="0" xfId="0" applyNumberFormat="1" applyFont="1" applyAlignment="1" applyProtection="1">
      <alignment horizontal="right" vertical="center"/>
    </xf>
    <xf numFmtId="0" fontId="56" fillId="0" borderId="0" xfId="0" applyNumberFormat="1" applyFont="1" applyAlignment="1" applyProtection="1">
      <alignment horizontal="left" vertical="center"/>
    </xf>
    <xf numFmtId="0" fontId="55" fillId="14" borderId="0" xfId="0" applyFont="1" applyFill="1" applyAlignment="1" applyProtection="1">
      <alignment horizontal="left" vertical="top" wrapText="1"/>
    </xf>
    <xf numFmtId="0" fontId="5" fillId="7" borderId="0" xfId="0" applyFont="1" applyFill="1" applyBorder="1" applyAlignment="1" applyProtection="1">
      <alignment horizontal="left" vertical="top" wrapText="1"/>
    </xf>
    <xf numFmtId="0" fontId="17" fillId="7" borderId="7" xfId="0" applyFont="1" applyFill="1" applyBorder="1" applyAlignment="1" applyProtection="1">
      <alignment horizontal="center" vertical="center" wrapText="1"/>
    </xf>
    <xf numFmtId="0" fontId="0" fillId="7" borderId="11" xfId="0" applyFill="1" applyBorder="1" applyAlignment="1" applyProtection="1">
      <alignment horizontal="center" vertical="center"/>
    </xf>
    <xf numFmtId="0" fontId="0" fillId="7" borderId="8" xfId="0" applyFill="1" applyBorder="1" applyAlignment="1" applyProtection="1">
      <alignment horizontal="center" vertical="center"/>
    </xf>
    <xf numFmtId="0" fontId="0" fillId="7" borderId="9" xfId="0" applyFill="1" applyBorder="1" applyAlignment="1" applyProtection="1">
      <alignment horizontal="center" vertical="center"/>
    </xf>
    <xf numFmtId="0" fontId="0" fillId="7" borderId="2" xfId="0" applyFill="1" applyBorder="1" applyAlignment="1" applyProtection="1">
      <alignment horizontal="center" vertical="center"/>
    </xf>
    <xf numFmtId="0" fontId="0" fillId="7" borderId="10" xfId="0" applyFill="1" applyBorder="1" applyAlignment="1" applyProtection="1">
      <alignment horizontal="center" vertical="center"/>
    </xf>
    <xf numFmtId="0" fontId="23" fillId="7" borderId="0" xfId="0" applyFont="1" applyFill="1" applyAlignment="1" applyProtection="1">
      <alignment horizontal="center" vertical="center"/>
    </xf>
    <xf numFmtId="0" fontId="14" fillId="7" borderId="0" xfId="0" applyFont="1" applyFill="1" applyAlignment="1" applyProtection="1">
      <alignment horizontal="left" vertical="center"/>
    </xf>
    <xf numFmtId="0" fontId="5" fillId="7" borderId="0" xfId="0" applyFont="1" applyFill="1" applyBorder="1" applyAlignment="1" applyProtection="1">
      <alignment horizontal="left" vertical="center"/>
    </xf>
    <xf numFmtId="0" fontId="0" fillId="2" borderId="3" xfId="0" applyFill="1" applyBorder="1" applyAlignment="1">
      <alignment horizontal="center" vertical="center"/>
    </xf>
    <xf numFmtId="0" fontId="0" fillId="2" borderId="4" xfId="0" applyFill="1" applyBorder="1" applyAlignment="1">
      <alignment horizontal="center" vertical="center"/>
    </xf>
  </cellXfs>
  <cellStyles count="1">
    <cellStyle name="標準" xfId="0" builtinId="0"/>
  </cellStyles>
  <dxfs count="8">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s>
  <tableStyles count="0" defaultTableStyle="TableStyleMedium2" defaultPivotStyle="PivotStyleLight16"/>
  <colors>
    <mruColors>
      <color rgb="FFFFFF66"/>
      <color rgb="FFFF505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O52"/>
  <sheetViews>
    <sheetView zoomScale="80" zoomScaleNormal="80" workbookViewId="0">
      <pane xSplit="3" ySplit="1" topLeftCell="D2" activePane="bottomRight" state="frozen"/>
      <selection pane="topRight" activeCell="D1" sqref="D1"/>
      <selection pane="bottomLeft" activeCell="A2" sqref="A2"/>
      <selection pane="bottomRight" activeCell="E2" sqref="E2:H2"/>
    </sheetView>
  </sheetViews>
  <sheetFormatPr defaultRowHeight="13.2" x14ac:dyDescent="0.2"/>
  <cols>
    <col min="1" max="1" width="8.21875" customWidth="1"/>
    <col min="2" max="2" width="2.21875" customWidth="1"/>
    <col min="3" max="3" width="5.21875" bestFit="1" customWidth="1"/>
    <col min="4" max="4" width="11.109375" style="9" hidden="1" customWidth="1"/>
    <col min="5" max="5" width="12.44140625" bestFit="1" customWidth="1"/>
    <col min="6" max="6" width="11.6640625" customWidth="1"/>
    <col min="7" max="7" width="13.109375" customWidth="1"/>
    <col min="8" max="8" width="43.109375" customWidth="1"/>
    <col min="9" max="9" width="23.109375" bestFit="1" customWidth="1"/>
    <col min="10" max="10" width="23.109375" customWidth="1"/>
    <col min="11" max="11" width="35" customWidth="1"/>
    <col min="12" max="12" width="23.109375" style="44" customWidth="1"/>
    <col min="14" max="14" width="9" style="9" hidden="1" customWidth="1"/>
  </cols>
  <sheetData>
    <row r="1" spans="1:15" ht="36.75" customHeight="1" x14ac:dyDescent="0.2">
      <c r="A1" s="24"/>
      <c r="B1" s="24"/>
      <c r="C1" s="150" t="s">
        <v>12</v>
      </c>
      <c r="D1" s="139" t="s">
        <v>83</v>
      </c>
      <c r="E1" s="143" t="s">
        <v>82</v>
      </c>
      <c r="F1" s="143" t="s">
        <v>3</v>
      </c>
      <c r="G1" s="143" t="s">
        <v>93</v>
      </c>
      <c r="H1" s="139" t="s">
        <v>95</v>
      </c>
      <c r="I1" s="143" t="s">
        <v>94</v>
      </c>
      <c r="J1" s="143" t="s">
        <v>96</v>
      </c>
      <c r="K1" s="139" t="s">
        <v>97</v>
      </c>
      <c r="L1" s="151" t="s">
        <v>92</v>
      </c>
      <c r="M1" s="24"/>
      <c r="N1" s="68" t="s">
        <v>84</v>
      </c>
      <c r="O1" s="24"/>
    </row>
    <row r="2" spans="1:15" ht="37.799999999999997" customHeight="1" x14ac:dyDescent="0.2">
      <c r="A2" s="282" t="s">
        <v>122</v>
      </c>
      <c r="B2" s="24"/>
      <c r="C2" s="152">
        <v>1</v>
      </c>
      <c r="D2" s="141" t="str">
        <f>IFERROR(VLOOKUP(E2,コード表!$J$2:$K$4,2,FALSE),"")</f>
        <v/>
      </c>
      <c r="E2" s="149"/>
      <c r="F2" s="37"/>
      <c r="G2" s="38"/>
      <c r="H2" s="35"/>
      <c r="I2" s="35"/>
      <c r="J2" s="35"/>
      <c r="K2" s="48"/>
      <c r="L2" s="45"/>
      <c r="M2" s="24"/>
      <c r="N2" s="26">
        <f>COUNTIF(D$1:D2,D2)</f>
        <v>1</v>
      </c>
      <c r="O2" s="24"/>
    </row>
    <row r="3" spans="1:15" ht="37.799999999999997" customHeight="1" x14ac:dyDescent="0.2">
      <c r="A3" s="283"/>
      <c r="B3" s="24"/>
      <c r="C3" s="152">
        <v>2</v>
      </c>
      <c r="D3" s="141" t="str">
        <f>IFERROR(VLOOKUP(E3,コード表!$J$2:$K$4,2,FALSE),"")</f>
        <v/>
      </c>
      <c r="E3" s="149"/>
      <c r="F3" s="37"/>
      <c r="G3" s="38"/>
      <c r="H3" s="35"/>
      <c r="I3" s="35"/>
      <c r="J3" s="35"/>
      <c r="K3" s="35"/>
      <c r="L3" s="45"/>
      <c r="M3" s="24"/>
      <c r="N3" s="26">
        <f>COUNTIF(D$1:D3,D3)</f>
        <v>2</v>
      </c>
      <c r="O3" s="24"/>
    </row>
    <row r="4" spans="1:15" ht="37.799999999999997" customHeight="1" x14ac:dyDescent="0.2">
      <c r="A4" s="283"/>
      <c r="B4" s="24"/>
      <c r="C4" s="152">
        <v>3</v>
      </c>
      <c r="D4" s="141" t="str">
        <f>IFERROR(VLOOKUP(E4,コード表!$J$2:$K$4,2,FALSE),"")</f>
        <v/>
      </c>
      <c r="E4" s="149"/>
      <c r="F4" s="37"/>
      <c r="G4" s="38"/>
      <c r="H4" s="35"/>
      <c r="I4" s="35"/>
      <c r="J4" s="35"/>
      <c r="K4" s="35"/>
      <c r="L4" s="45"/>
      <c r="M4" s="24"/>
      <c r="N4" s="26">
        <f>COUNTIF(D$1:D4,D4)</f>
        <v>3</v>
      </c>
      <c r="O4" s="24"/>
    </row>
    <row r="5" spans="1:15" ht="37.799999999999997" customHeight="1" x14ac:dyDescent="0.2">
      <c r="A5" s="283"/>
      <c r="B5" s="24"/>
      <c r="C5" s="152">
        <v>4</v>
      </c>
      <c r="D5" s="141" t="str">
        <f>IFERROR(VLOOKUP(E5,コード表!$J$2:$K$4,2,FALSE),"")</f>
        <v/>
      </c>
      <c r="E5" s="149"/>
      <c r="F5" s="37"/>
      <c r="G5" s="38"/>
      <c r="H5" s="35"/>
      <c r="I5" s="35"/>
      <c r="J5" s="35"/>
      <c r="K5" s="48"/>
      <c r="L5" s="45"/>
      <c r="M5" s="24"/>
      <c r="N5" s="26">
        <f>COUNTIF(D$1:D5,D5)</f>
        <v>4</v>
      </c>
      <c r="O5" s="24"/>
    </row>
    <row r="6" spans="1:15" ht="37.799999999999997" customHeight="1" x14ac:dyDescent="0.2">
      <c r="A6" s="283"/>
      <c r="B6" s="24"/>
      <c r="C6" s="152">
        <v>5</v>
      </c>
      <c r="D6" s="141" t="str">
        <f>IFERROR(VLOOKUP(E6,コード表!$J$2:$K$4,2,FALSE),"")</f>
        <v/>
      </c>
      <c r="E6" s="149"/>
      <c r="F6" s="37"/>
      <c r="G6" s="38"/>
      <c r="H6" s="35"/>
      <c r="I6" s="35"/>
      <c r="J6" s="35"/>
      <c r="K6" s="48"/>
      <c r="L6" s="45"/>
      <c r="M6" s="24"/>
      <c r="N6" s="26">
        <f>COUNTIF(D$1:D6,D6)</f>
        <v>5</v>
      </c>
      <c r="O6" s="24"/>
    </row>
    <row r="7" spans="1:15" ht="37.799999999999997" customHeight="1" x14ac:dyDescent="0.2">
      <c r="A7" s="283"/>
      <c r="B7" s="24"/>
      <c r="C7" s="152">
        <v>6</v>
      </c>
      <c r="D7" s="141" t="str">
        <f>IFERROR(VLOOKUP(E7,コード表!$J$2:$K$4,2,FALSE),"")</f>
        <v/>
      </c>
      <c r="E7" s="149"/>
      <c r="F7" s="37"/>
      <c r="G7" s="38"/>
      <c r="H7" s="35"/>
      <c r="I7" s="35"/>
      <c r="J7" s="35"/>
      <c r="K7" s="48"/>
      <c r="L7" s="45"/>
      <c r="M7" s="24"/>
      <c r="N7" s="26">
        <f>COUNTIF(D$1:D7,D7)</f>
        <v>6</v>
      </c>
      <c r="O7" s="24"/>
    </row>
    <row r="8" spans="1:15" ht="37.799999999999997" customHeight="1" x14ac:dyDescent="0.2">
      <c r="A8" s="283"/>
      <c r="B8" s="24"/>
      <c r="C8" s="152">
        <v>7</v>
      </c>
      <c r="D8" s="141" t="str">
        <f>IFERROR(VLOOKUP(E8,コード表!$J$2:$K$4,2,FALSE),"")</f>
        <v/>
      </c>
      <c r="E8" s="149"/>
      <c r="F8" s="37"/>
      <c r="G8" s="38"/>
      <c r="H8" s="35"/>
      <c r="I8" s="35"/>
      <c r="J8" s="35"/>
      <c r="K8" s="48"/>
      <c r="L8" s="45"/>
      <c r="M8" s="24"/>
      <c r="N8" s="26">
        <f>COUNTIF(D$1:D8,D8)</f>
        <v>7</v>
      </c>
      <c r="O8" s="24"/>
    </row>
    <row r="9" spans="1:15" ht="37.799999999999997" customHeight="1" x14ac:dyDescent="0.2">
      <c r="A9" s="283"/>
      <c r="B9" s="24"/>
      <c r="C9" s="152">
        <v>8</v>
      </c>
      <c r="D9" s="141" t="str">
        <f>IFERROR(VLOOKUP(E9,コード表!$J$2:$K$4,2,FALSE),"")</f>
        <v/>
      </c>
      <c r="E9" s="149"/>
      <c r="F9" s="37"/>
      <c r="G9" s="38"/>
      <c r="H9" s="35"/>
      <c r="I9" s="35"/>
      <c r="J9" s="35"/>
      <c r="K9" s="48"/>
      <c r="L9" s="45"/>
      <c r="M9" s="24"/>
      <c r="N9" s="26">
        <f>COUNTIF(D$1:D9,D9)</f>
        <v>8</v>
      </c>
      <c r="O9" s="24"/>
    </row>
    <row r="10" spans="1:15" ht="37.799999999999997" customHeight="1" x14ac:dyDescent="0.2">
      <c r="A10" s="283"/>
      <c r="B10" s="24"/>
      <c r="C10" s="152">
        <v>9</v>
      </c>
      <c r="D10" s="141" t="str">
        <f>IFERROR(VLOOKUP(E10,コード表!$J$2:$K$4,2,FALSE),"")</f>
        <v/>
      </c>
      <c r="E10" s="149"/>
      <c r="F10" s="37"/>
      <c r="G10" s="38"/>
      <c r="H10" s="35"/>
      <c r="I10" s="35"/>
      <c r="J10" s="35"/>
      <c r="K10" s="48"/>
      <c r="L10" s="45"/>
      <c r="M10" s="24"/>
      <c r="N10" s="26">
        <f>COUNTIF(D$1:D10,D10)</f>
        <v>9</v>
      </c>
      <c r="O10" s="24"/>
    </row>
    <row r="11" spans="1:15" ht="37.799999999999997" customHeight="1" x14ac:dyDescent="0.2">
      <c r="A11" s="283"/>
      <c r="B11" s="24"/>
      <c r="C11" s="152">
        <v>10</v>
      </c>
      <c r="D11" s="141" t="str">
        <f>IFERROR(VLOOKUP(E11,コード表!$J$2:$K$4,2,FALSE),"")</f>
        <v/>
      </c>
      <c r="E11" s="149"/>
      <c r="F11" s="37"/>
      <c r="G11" s="38"/>
      <c r="H11" s="35"/>
      <c r="I11" s="35"/>
      <c r="J11" s="35"/>
      <c r="K11" s="48"/>
      <c r="L11" s="45"/>
      <c r="M11" s="24"/>
      <c r="N11" s="26">
        <f>COUNTIF(D$1:D11,D11)</f>
        <v>10</v>
      </c>
      <c r="O11" s="24"/>
    </row>
    <row r="12" spans="1:15" ht="37.799999999999997" customHeight="1" x14ac:dyDescent="0.2">
      <c r="A12" s="283"/>
      <c r="B12" s="24"/>
      <c r="C12" s="152">
        <v>11</v>
      </c>
      <c r="D12" s="141" t="str">
        <f>IFERROR(VLOOKUP(E12,コード表!$J$2:$K$4,2,FALSE),"")</f>
        <v/>
      </c>
      <c r="E12" s="149"/>
      <c r="F12" s="37"/>
      <c r="G12" s="38"/>
      <c r="H12" s="35"/>
      <c r="I12" s="35"/>
      <c r="J12" s="35"/>
      <c r="K12" s="48"/>
      <c r="L12" s="45"/>
      <c r="M12" s="24"/>
      <c r="N12" s="26">
        <f>COUNTIF(D$1:D12,D12)</f>
        <v>11</v>
      </c>
      <c r="O12" s="24"/>
    </row>
    <row r="13" spans="1:15" ht="37.799999999999997" customHeight="1" x14ac:dyDescent="0.2">
      <c r="A13" s="283"/>
      <c r="B13" s="24"/>
      <c r="C13" s="152">
        <v>12</v>
      </c>
      <c r="D13" s="141" t="str">
        <f>IFERROR(VLOOKUP(E13,コード表!$J$2:$K$4,2,FALSE),"")</f>
        <v/>
      </c>
      <c r="E13" s="149"/>
      <c r="F13" s="37"/>
      <c r="G13" s="38"/>
      <c r="H13" s="35"/>
      <c r="I13" s="35"/>
      <c r="J13" s="35"/>
      <c r="K13" s="48"/>
      <c r="L13" s="45"/>
      <c r="M13" s="24"/>
      <c r="N13" s="26">
        <f>COUNTIF(D$1:D13,D13)</f>
        <v>12</v>
      </c>
      <c r="O13" s="24"/>
    </row>
    <row r="14" spans="1:15" ht="37.799999999999997" customHeight="1" x14ac:dyDescent="0.2">
      <c r="A14" s="283"/>
      <c r="B14" s="24"/>
      <c r="C14" s="152">
        <v>13</v>
      </c>
      <c r="D14" s="141" t="str">
        <f>IFERROR(VLOOKUP(E14,コード表!$J$2:$K$4,2,FALSE),"")</f>
        <v/>
      </c>
      <c r="E14" s="149"/>
      <c r="F14" s="37"/>
      <c r="G14" s="38"/>
      <c r="H14" s="35"/>
      <c r="I14" s="35"/>
      <c r="J14" s="35"/>
      <c r="K14" s="48"/>
      <c r="L14" s="45"/>
      <c r="M14" s="24"/>
      <c r="N14" s="26">
        <f>COUNTIF(D$1:D14,D14)</f>
        <v>13</v>
      </c>
      <c r="O14" s="24"/>
    </row>
    <row r="15" spans="1:15" ht="37.799999999999997" customHeight="1" x14ac:dyDescent="0.2">
      <c r="A15" s="283"/>
      <c r="B15" s="24"/>
      <c r="C15" s="152">
        <v>14</v>
      </c>
      <c r="D15" s="141" t="str">
        <f>IFERROR(VLOOKUP(E15,コード表!$J$2:$K$4,2,FALSE),"")</f>
        <v/>
      </c>
      <c r="E15" s="149"/>
      <c r="F15" s="37"/>
      <c r="G15" s="38"/>
      <c r="H15" s="35"/>
      <c r="I15" s="35"/>
      <c r="J15" s="35"/>
      <c r="K15" s="48"/>
      <c r="L15" s="45"/>
      <c r="M15" s="24"/>
      <c r="N15" s="26">
        <f>COUNTIF(D$1:D15,D15)</f>
        <v>14</v>
      </c>
      <c r="O15" s="24"/>
    </row>
    <row r="16" spans="1:15" ht="37.799999999999997" customHeight="1" x14ac:dyDescent="0.2">
      <c r="A16" s="283"/>
      <c r="B16" s="24"/>
      <c r="C16" s="152">
        <v>15</v>
      </c>
      <c r="D16" s="141" t="str">
        <f>IFERROR(VLOOKUP(E16,コード表!$J$2:$K$4,2,FALSE),"")</f>
        <v/>
      </c>
      <c r="E16" s="149"/>
      <c r="F16" s="37"/>
      <c r="G16" s="38"/>
      <c r="H16" s="35"/>
      <c r="I16" s="35"/>
      <c r="J16" s="35"/>
      <c r="K16" s="48"/>
      <c r="L16" s="45"/>
      <c r="M16" s="24"/>
      <c r="N16" s="26">
        <f>COUNTIF(D$1:D16,D16)</f>
        <v>15</v>
      </c>
      <c r="O16" s="24"/>
    </row>
    <row r="17" spans="1:15" ht="37.799999999999997" customHeight="1" x14ac:dyDescent="0.2">
      <c r="A17" s="283"/>
      <c r="B17" s="24"/>
      <c r="C17" s="152">
        <v>16</v>
      </c>
      <c r="D17" s="141" t="str">
        <f>IFERROR(VLOOKUP(E17,コード表!$J$2:$K$4,2,FALSE),"")</f>
        <v/>
      </c>
      <c r="E17" s="149"/>
      <c r="F17" s="37"/>
      <c r="G17" s="38"/>
      <c r="H17" s="35"/>
      <c r="I17" s="35"/>
      <c r="J17" s="35"/>
      <c r="K17" s="48"/>
      <c r="L17" s="45"/>
      <c r="M17" s="24"/>
      <c r="N17" s="26">
        <f>COUNTIF(D$1:D17,D17)</f>
        <v>16</v>
      </c>
      <c r="O17" s="24"/>
    </row>
    <row r="18" spans="1:15" ht="37.799999999999997" customHeight="1" x14ac:dyDescent="0.2">
      <c r="A18" s="283"/>
      <c r="B18" s="24"/>
      <c r="C18" s="152">
        <v>17</v>
      </c>
      <c r="D18" s="141" t="str">
        <f>IFERROR(VLOOKUP(E18,コード表!$J$2:$K$4,2,FALSE),"")</f>
        <v/>
      </c>
      <c r="E18" s="149"/>
      <c r="F18" s="37"/>
      <c r="G18" s="38"/>
      <c r="H18" s="35"/>
      <c r="I18" s="35"/>
      <c r="J18" s="35"/>
      <c r="K18" s="48"/>
      <c r="L18" s="45"/>
      <c r="M18" s="24"/>
      <c r="N18" s="26">
        <f>COUNTIF(D$1:D18,D18)</f>
        <v>17</v>
      </c>
      <c r="O18" s="24"/>
    </row>
    <row r="19" spans="1:15" ht="37.799999999999997" customHeight="1" x14ac:dyDescent="0.2">
      <c r="A19" s="283"/>
      <c r="B19" s="24"/>
      <c r="C19" s="152">
        <v>18</v>
      </c>
      <c r="D19" s="141" t="str">
        <f>IFERROR(VLOOKUP(E19,コード表!$J$2:$K$4,2,FALSE),"")</f>
        <v/>
      </c>
      <c r="E19" s="149"/>
      <c r="F19" s="37"/>
      <c r="G19" s="38"/>
      <c r="H19" s="35"/>
      <c r="I19" s="35"/>
      <c r="J19" s="35"/>
      <c r="K19" s="48"/>
      <c r="L19" s="45"/>
      <c r="M19" s="24"/>
      <c r="N19" s="26">
        <f>COUNTIF(D$1:D19,D19)</f>
        <v>18</v>
      </c>
      <c r="O19" s="24"/>
    </row>
    <row r="20" spans="1:15" ht="37.799999999999997" customHeight="1" x14ac:dyDescent="0.2">
      <c r="A20" s="283"/>
      <c r="B20" s="24"/>
      <c r="C20" s="152">
        <v>19</v>
      </c>
      <c r="D20" s="141" t="str">
        <f>IFERROR(VLOOKUP(E20,コード表!$J$2:$K$4,2,FALSE),"")</f>
        <v/>
      </c>
      <c r="E20" s="149"/>
      <c r="F20" s="37"/>
      <c r="G20" s="38"/>
      <c r="H20" s="35"/>
      <c r="I20" s="35"/>
      <c r="J20" s="35"/>
      <c r="K20" s="48"/>
      <c r="L20" s="45"/>
      <c r="M20" s="24"/>
      <c r="N20" s="26">
        <f>COUNTIF(D$1:D20,D20)</f>
        <v>19</v>
      </c>
      <c r="O20" s="24"/>
    </row>
    <row r="21" spans="1:15" ht="37.799999999999997" customHeight="1" x14ac:dyDescent="0.2">
      <c r="A21" s="24"/>
      <c r="B21" s="24"/>
      <c r="C21" s="152">
        <v>20</v>
      </c>
      <c r="D21" s="141" t="str">
        <f>IFERROR(VLOOKUP(E21,コード表!$J$2:$K$4,2,FALSE),"")</f>
        <v/>
      </c>
      <c r="E21" s="149"/>
      <c r="F21" s="37"/>
      <c r="G21" s="38"/>
      <c r="H21" s="35"/>
      <c r="I21" s="35"/>
      <c r="J21" s="35"/>
      <c r="K21" s="48"/>
      <c r="L21" s="45"/>
      <c r="M21" s="24"/>
      <c r="N21" s="26">
        <f>COUNTIF(D$1:D21,D21)</f>
        <v>20</v>
      </c>
      <c r="O21" s="24"/>
    </row>
    <row r="22" spans="1:15" ht="37.799999999999997" customHeight="1" x14ac:dyDescent="0.2">
      <c r="A22" s="24"/>
      <c r="B22" s="24"/>
      <c r="C22" s="152">
        <v>21</v>
      </c>
      <c r="D22" s="141" t="str">
        <f>IFERROR(VLOOKUP(E22,コード表!$J$2:$K$4,2,FALSE),"")</f>
        <v/>
      </c>
      <c r="E22" s="149"/>
      <c r="F22" s="37"/>
      <c r="G22" s="38"/>
      <c r="H22" s="35"/>
      <c r="I22" s="35"/>
      <c r="J22" s="35"/>
      <c r="K22" s="48"/>
      <c r="L22" s="45"/>
      <c r="M22" s="24"/>
      <c r="N22" s="26">
        <f>COUNTIF(D$1:D22,D22)</f>
        <v>21</v>
      </c>
      <c r="O22" s="24"/>
    </row>
    <row r="23" spans="1:15" ht="37.799999999999997" customHeight="1" x14ac:dyDescent="0.2">
      <c r="A23" s="24"/>
      <c r="B23" s="24"/>
      <c r="C23" s="152">
        <v>22</v>
      </c>
      <c r="D23" s="141" t="str">
        <f>IFERROR(VLOOKUP(E23,コード表!$J$2:$K$4,2,FALSE),"")</f>
        <v/>
      </c>
      <c r="E23" s="149"/>
      <c r="F23" s="37"/>
      <c r="G23" s="38"/>
      <c r="H23" s="35"/>
      <c r="I23" s="35"/>
      <c r="J23" s="35"/>
      <c r="K23" s="48"/>
      <c r="L23" s="45"/>
      <c r="M23" s="24"/>
      <c r="N23" s="26">
        <f>COUNTIF(D$1:D23,D23)</f>
        <v>22</v>
      </c>
      <c r="O23" s="24"/>
    </row>
    <row r="24" spans="1:15" ht="37.799999999999997" customHeight="1" x14ac:dyDescent="0.2">
      <c r="A24" s="24"/>
      <c r="B24" s="24"/>
      <c r="C24" s="152">
        <v>23</v>
      </c>
      <c r="D24" s="141" t="str">
        <f>IFERROR(VLOOKUP(E24,コード表!$J$2:$K$4,2,FALSE),"")</f>
        <v/>
      </c>
      <c r="E24" s="149"/>
      <c r="F24" s="37"/>
      <c r="G24" s="38"/>
      <c r="H24" s="35"/>
      <c r="I24" s="35"/>
      <c r="J24" s="35"/>
      <c r="K24" s="48"/>
      <c r="L24" s="45"/>
      <c r="M24" s="24"/>
      <c r="N24" s="26">
        <f>COUNTIF(D$1:D24,D24)</f>
        <v>23</v>
      </c>
      <c r="O24" s="24"/>
    </row>
    <row r="25" spans="1:15" ht="37.799999999999997" customHeight="1" x14ac:dyDescent="0.2">
      <c r="A25" s="24"/>
      <c r="B25" s="24"/>
      <c r="C25" s="152">
        <v>24</v>
      </c>
      <c r="D25" s="141" t="str">
        <f>IFERROR(VLOOKUP(E25,コード表!$J$2:$K$4,2,FALSE),"")</f>
        <v/>
      </c>
      <c r="E25" s="149"/>
      <c r="F25" s="37"/>
      <c r="G25" s="38"/>
      <c r="H25" s="35"/>
      <c r="I25" s="35"/>
      <c r="J25" s="35"/>
      <c r="K25" s="48"/>
      <c r="L25" s="45"/>
      <c r="M25" s="24"/>
      <c r="N25" s="26">
        <f>COUNTIF(D$1:D25,D25)</f>
        <v>24</v>
      </c>
      <c r="O25" s="24"/>
    </row>
    <row r="26" spans="1:15" ht="37.799999999999997" customHeight="1" x14ac:dyDescent="0.2">
      <c r="A26" s="24"/>
      <c r="B26" s="24"/>
      <c r="C26" s="152">
        <v>25</v>
      </c>
      <c r="D26" s="141" t="str">
        <f>IFERROR(VLOOKUP(E26,コード表!$J$2:$K$4,2,FALSE),"")</f>
        <v/>
      </c>
      <c r="E26" s="149"/>
      <c r="F26" s="37"/>
      <c r="G26" s="38"/>
      <c r="H26" s="35"/>
      <c r="I26" s="35"/>
      <c r="J26" s="35"/>
      <c r="K26" s="48"/>
      <c r="L26" s="45"/>
      <c r="M26" s="24"/>
      <c r="N26" s="26">
        <f>COUNTIF(D$1:D26,D26)</f>
        <v>25</v>
      </c>
      <c r="O26" s="24"/>
    </row>
    <row r="27" spans="1:15" ht="37.799999999999997" customHeight="1" x14ac:dyDescent="0.2">
      <c r="A27" s="24"/>
      <c r="B27" s="24"/>
      <c r="C27" s="152">
        <v>26</v>
      </c>
      <c r="D27" s="141" t="str">
        <f>IFERROR(VLOOKUP(E27,コード表!$J$2:$K$4,2,FALSE),"")</f>
        <v/>
      </c>
      <c r="E27" s="149"/>
      <c r="F27" s="37"/>
      <c r="G27" s="38"/>
      <c r="H27" s="35"/>
      <c r="I27" s="35"/>
      <c r="J27" s="35"/>
      <c r="K27" s="48"/>
      <c r="L27" s="45"/>
      <c r="M27" s="24"/>
      <c r="N27" s="26">
        <f>COUNTIF(D$1:D27,D27)</f>
        <v>26</v>
      </c>
      <c r="O27" s="24"/>
    </row>
    <row r="28" spans="1:15" ht="37.799999999999997" customHeight="1" x14ac:dyDescent="0.2">
      <c r="A28" s="24"/>
      <c r="B28" s="24"/>
      <c r="C28" s="152">
        <v>27</v>
      </c>
      <c r="D28" s="141" t="str">
        <f>IFERROR(VLOOKUP(E28,コード表!$J$2:$K$4,2,FALSE),"")</f>
        <v/>
      </c>
      <c r="E28" s="149"/>
      <c r="F28" s="37"/>
      <c r="G28" s="38"/>
      <c r="H28" s="35"/>
      <c r="I28" s="35"/>
      <c r="J28" s="35"/>
      <c r="K28" s="48"/>
      <c r="L28" s="45"/>
      <c r="M28" s="24"/>
      <c r="N28" s="26">
        <f>COUNTIF(D$1:D28,D28)</f>
        <v>27</v>
      </c>
      <c r="O28" s="24"/>
    </row>
    <row r="29" spans="1:15" ht="37.799999999999997" customHeight="1" x14ac:dyDescent="0.2">
      <c r="A29" s="24"/>
      <c r="B29" s="24"/>
      <c r="C29" s="152">
        <v>28</v>
      </c>
      <c r="D29" s="141" t="str">
        <f>IFERROR(VLOOKUP(E29,コード表!$J$2:$K$4,2,FALSE),"")</f>
        <v/>
      </c>
      <c r="E29" s="149"/>
      <c r="F29" s="37"/>
      <c r="G29" s="38"/>
      <c r="H29" s="35"/>
      <c r="I29" s="35"/>
      <c r="J29" s="35"/>
      <c r="K29" s="48"/>
      <c r="L29" s="45"/>
      <c r="M29" s="24"/>
      <c r="N29" s="26">
        <f>COUNTIF(D$1:D29,D29)</f>
        <v>28</v>
      </c>
      <c r="O29" s="24"/>
    </row>
    <row r="30" spans="1:15" ht="37.799999999999997" customHeight="1" x14ac:dyDescent="0.2">
      <c r="A30" s="24"/>
      <c r="B30" s="24"/>
      <c r="C30" s="152">
        <v>29</v>
      </c>
      <c r="D30" s="141" t="str">
        <f>IFERROR(VLOOKUP(E30,コード表!$J$2:$K$4,2,FALSE),"")</f>
        <v/>
      </c>
      <c r="E30" s="149"/>
      <c r="F30" s="37"/>
      <c r="G30" s="38"/>
      <c r="H30" s="35"/>
      <c r="I30" s="35"/>
      <c r="J30" s="35"/>
      <c r="K30" s="48"/>
      <c r="L30" s="45"/>
      <c r="M30" s="24"/>
      <c r="N30" s="26">
        <f>COUNTIF(D$1:D30,D30)</f>
        <v>29</v>
      </c>
      <c r="O30" s="24"/>
    </row>
    <row r="31" spans="1:15" ht="37.799999999999997" customHeight="1" x14ac:dyDescent="0.2">
      <c r="A31" s="24"/>
      <c r="B31" s="24"/>
      <c r="C31" s="152">
        <v>30</v>
      </c>
      <c r="D31" s="141" t="str">
        <f>IFERROR(VLOOKUP(E31,コード表!$J$2:$K$4,2,FALSE),"")</f>
        <v/>
      </c>
      <c r="E31" s="149"/>
      <c r="F31" s="37"/>
      <c r="G31" s="38"/>
      <c r="H31" s="35"/>
      <c r="I31" s="35"/>
      <c r="J31" s="35"/>
      <c r="K31" s="48"/>
      <c r="L31" s="45"/>
      <c r="M31" s="24"/>
      <c r="N31" s="26">
        <f>COUNTIF(D$1:D31,D31)</f>
        <v>30</v>
      </c>
      <c r="O31" s="24"/>
    </row>
    <row r="32" spans="1:15" ht="37.799999999999997" customHeight="1" x14ac:dyDescent="0.2">
      <c r="A32" s="24"/>
      <c r="B32" s="24"/>
      <c r="C32" s="152">
        <v>31</v>
      </c>
      <c r="D32" s="141" t="str">
        <f>IFERROR(VLOOKUP(E32,コード表!$J$2:$K$4,2,FALSE),"")</f>
        <v/>
      </c>
      <c r="E32" s="149"/>
      <c r="F32" s="37"/>
      <c r="G32" s="38"/>
      <c r="H32" s="35"/>
      <c r="I32" s="35"/>
      <c r="J32" s="35"/>
      <c r="K32" s="48"/>
      <c r="L32" s="45"/>
      <c r="M32" s="24"/>
      <c r="N32" s="26">
        <f>COUNTIF(D$1:D32,D32)</f>
        <v>31</v>
      </c>
      <c r="O32" s="24"/>
    </row>
    <row r="33" spans="1:15" ht="37.799999999999997" customHeight="1" x14ac:dyDescent="0.2">
      <c r="A33" s="24"/>
      <c r="B33" s="24"/>
      <c r="C33" s="152">
        <v>32</v>
      </c>
      <c r="D33" s="141" t="str">
        <f>IFERROR(VLOOKUP(E33,コード表!$J$2:$K$4,2,FALSE),"")</f>
        <v/>
      </c>
      <c r="E33" s="149"/>
      <c r="F33" s="37"/>
      <c r="G33" s="38"/>
      <c r="H33" s="35"/>
      <c r="I33" s="35"/>
      <c r="J33" s="35"/>
      <c r="K33" s="48"/>
      <c r="L33" s="45"/>
      <c r="M33" s="24"/>
      <c r="N33" s="26">
        <f>COUNTIF(D$1:D33,D33)</f>
        <v>32</v>
      </c>
      <c r="O33" s="24"/>
    </row>
    <row r="34" spans="1:15" ht="37.799999999999997" customHeight="1" x14ac:dyDescent="0.2">
      <c r="A34" s="24"/>
      <c r="B34" s="24"/>
      <c r="C34" s="152">
        <v>33</v>
      </c>
      <c r="D34" s="141" t="str">
        <f>IFERROR(VLOOKUP(E34,コード表!$J$2:$K$4,2,FALSE),"")</f>
        <v/>
      </c>
      <c r="E34" s="149"/>
      <c r="F34" s="37"/>
      <c r="G34" s="38"/>
      <c r="H34" s="35"/>
      <c r="I34" s="35"/>
      <c r="J34" s="35"/>
      <c r="K34" s="48"/>
      <c r="L34" s="45"/>
      <c r="M34" s="24"/>
      <c r="N34" s="26">
        <f>COUNTIF(D$1:D34,D34)</f>
        <v>33</v>
      </c>
      <c r="O34" s="24"/>
    </row>
    <row r="35" spans="1:15" ht="37.799999999999997" customHeight="1" x14ac:dyDescent="0.2">
      <c r="A35" s="24"/>
      <c r="B35" s="24"/>
      <c r="C35" s="152">
        <v>34</v>
      </c>
      <c r="D35" s="141" t="str">
        <f>IFERROR(VLOOKUP(E35,コード表!$J$2:$K$4,2,FALSE),"")</f>
        <v/>
      </c>
      <c r="E35" s="149"/>
      <c r="F35" s="37"/>
      <c r="G35" s="38"/>
      <c r="H35" s="35"/>
      <c r="I35" s="35"/>
      <c r="J35" s="35"/>
      <c r="K35" s="48"/>
      <c r="L35" s="45"/>
      <c r="M35" s="24"/>
      <c r="N35" s="26">
        <f>COUNTIF(D$1:D35,D35)</f>
        <v>34</v>
      </c>
      <c r="O35" s="24"/>
    </row>
    <row r="36" spans="1:15" ht="37.799999999999997" customHeight="1" x14ac:dyDescent="0.2">
      <c r="A36" s="24"/>
      <c r="B36" s="24"/>
      <c r="C36" s="152">
        <v>35</v>
      </c>
      <c r="D36" s="141" t="str">
        <f>IFERROR(VLOOKUP(E36,コード表!$J$2:$K$4,2,FALSE),"")</f>
        <v/>
      </c>
      <c r="E36" s="149"/>
      <c r="F36" s="37"/>
      <c r="G36" s="38"/>
      <c r="H36" s="35"/>
      <c r="I36" s="35"/>
      <c r="J36" s="35"/>
      <c r="K36" s="48"/>
      <c r="L36" s="45"/>
      <c r="M36" s="24"/>
      <c r="N36" s="26">
        <f>COUNTIF(D$1:D36,D36)</f>
        <v>35</v>
      </c>
      <c r="O36" s="24"/>
    </row>
    <row r="37" spans="1:15" ht="37.799999999999997" customHeight="1" x14ac:dyDescent="0.2">
      <c r="A37" s="24"/>
      <c r="B37" s="24"/>
      <c r="C37" s="152">
        <v>36</v>
      </c>
      <c r="D37" s="141" t="str">
        <f>IFERROR(VLOOKUP(E37,コード表!$J$2:$K$4,2,FALSE),"")</f>
        <v/>
      </c>
      <c r="E37" s="149"/>
      <c r="F37" s="37"/>
      <c r="G37" s="38"/>
      <c r="H37" s="35"/>
      <c r="I37" s="35"/>
      <c r="J37" s="35"/>
      <c r="K37" s="48"/>
      <c r="L37" s="45"/>
      <c r="M37" s="24"/>
      <c r="N37" s="26">
        <f>COUNTIF(D$1:D37,D37)</f>
        <v>36</v>
      </c>
      <c r="O37" s="24"/>
    </row>
    <row r="38" spans="1:15" ht="37.799999999999997" customHeight="1" x14ac:dyDescent="0.2">
      <c r="A38" s="24"/>
      <c r="B38" s="24"/>
      <c r="C38" s="152">
        <v>37</v>
      </c>
      <c r="D38" s="141" t="str">
        <f>IFERROR(VLOOKUP(E38,コード表!$J$2:$K$4,2,FALSE),"")</f>
        <v/>
      </c>
      <c r="E38" s="149"/>
      <c r="F38" s="37"/>
      <c r="G38" s="38"/>
      <c r="H38" s="35"/>
      <c r="I38" s="35"/>
      <c r="J38" s="35"/>
      <c r="K38" s="48"/>
      <c r="L38" s="45"/>
      <c r="M38" s="24"/>
      <c r="N38" s="26">
        <f>COUNTIF(D$1:D38,D38)</f>
        <v>37</v>
      </c>
      <c r="O38" s="24"/>
    </row>
    <row r="39" spans="1:15" ht="37.799999999999997" customHeight="1" x14ac:dyDescent="0.2">
      <c r="A39" s="24"/>
      <c r="B39" s="24"/>
      <c r="C39" s="152">
        <v>38</v>
      </c>
      <c r="D39" s="141" t="str">
        <f>IFERROR(VLOOKUP(E39,コード表!$J$2:$K$4,2,FALSE),"")</f>
        <v/>
      </c>
      <c r="E39" s="149"/>
      <c r="F39" s="37"/>
      <c r="G39" s="38"/>
      <c r="H39" s="35"/>
      <c r="I39" s="35"/>
      <c r="J39" s="35"/>
      <c r="K39" s="48"/>
      <c r="L39" s="45"/>
      <c r="M39" s="24"/>
      <c r="N39" s="26">
        <f>COUNTIF(D$1:D39,D39)</f>
        <v>38</v>
      </c>
      <c r="O39" s="24"/>
    </row>
    <row r="40" spans="1:15" ht="37.799999999999997" customHeight="1" x14ac:dyDescent="0.2">
      <c r="A40" s="24"/>
      <c r="B40" s="24"/>
      <c r="C40" s="152">
        <v>39</v>
      </c>
      <c r="D40" s="141" t="str">
        <f>IFERROR(VLOOKUP(E40,コード表!$J$2:$K$4,2,FALSE),"")</f>
        <v/>
      </c>
      <c r="E40" s="149"/>
      <c r="F40" s="37"/>
      <c r="G40" s="38"/>
      <c r="H40" s="35"/>
      <c r="I40" s="35"/>
      <c r="J40" s="35"/>
      <c r="K40" s="48"/>
      <c r="L40" s="45"/>
      <c r="M40" s="24"/>
      <c r="N40" s="26">
        <f>COUNTIF(D$1:D40,D40)</f>
        <v>39</v>
      </c>
      <c r="O40" s="24"/>
    </row>
    <row r="41" spans="1:15" ht="37.799999999999997" customHeight="1" x14ac:dyDescent="0.2">
      <c r="A41" s="24"/>
      <c r="B41" s="24"/>
      <c r="C41" s="152">
        <v>40</v>
      </c>
      <c r="D41" s="141" t="str">
        <f>IFERROR(VLOOKUP(E41,コード表!$J$2:$K$4,2,FALSE),"")</f>
        <v/>
      </c>
      <c r="E41" s="149"/>
      <c r="F41" s="37"/>
      <c r="G41" s="38"/>
      <c r="H41" s="35"/>
      <c r="I41" s="35"/>
      <c r="J41" s="35"/>
      <c r="K41" s="48"/>
      <c r="L41" s="45"/>
      <c r="M41" s="24"/>
      <c r="N41" s="26">
        <f>COUNTIF(D$1:D41,D41)</f>
        <v>40</v>
      </c>
      <c r="O41" s="24"/>
    </row>
    <row r="42" spans="1:15" ht="37.799999999999997" customHeight="1" x14ac:dyDescent="0.2">
      <c r="A42" s="24"/>
      <c r="B42" s="24"/>
      <c r="C42" s="152">
        <v>41</v>
      </c>
      <c r="D42" s="141" t="str">
        <f>IFERROR(VLOOKUP(E42,コード表!$J$2:$K$4,2,FALSE),"")</f>
        <v/>
      </c>
      <c r="E42" s="149"/>
      <c r="F42" s="37"/>
      <c r="G42" s="38"/>
      <c r="H42" s="35"/>
      <c r="I42" s="35"/>
      <c r="J42" s="35"/>
      <c r="K42" s="48"/>
      <c r="L42" s="45"/>
      <c r="M42" s="24"/>
      <c r="N42" s="26">
        <f>COUNTIF(D$1:D42,D42)</f>
        <v>41</v>
      </c>
      <c r="O42" s="24"/>
    </row>
    <row r="43" spans="1:15" ht="37.799999999999997" customHeight="1" x14ac:dyDescent="0.2">
      <c r="A43" s="24"/>
      <c r="B43" s="24"/>
      <c r="C43" s="152">
        <v>42</v>
      </c>
      <c r="D43" s="141" t="str">
        <f>IFERROR(VLOOKUP(E43,コード表!$J$2:$K$4,2,FALSE),"")</f>
        <v/>
      </c>
      <c r="E43" s="149"/>
      <c r="F43" s="37"/>
      <c r="G43" s="38"/>
      <c r="H43" s="35"/>
      <c r="I43" s="35"/>
      <c r="J43" s="35"/>
      <c r="K43" s="48"/>
      <c r="L43" s="45"/>
      <c r="M43" s="24"/>
      <c r="N43" s="26">
        <f>COUNTIF(D$1:D43,D43)</f>
        <v>42</v>
      </c>
      <c r="O43" s="24"/>
    </row>
    <row r="44" spans="1:15" ht="37.799999999999997" customHeight="1" x14ac:dyDescent="0.2">
      <c r="A44" s="24"/>
      <c r="B44" s="24"/>
      <c r="C44" s="152">
        <v>43</v>
      </c>
      <c r="D44" s="141" t="str">
        <f>IFERROR(VLOOKUP(E44,コード表!$J$2:$K$4,2,FALSE),"")</f>
        <v/>
      </c>
      <c r="E44" s="149"/>
      <c r="F44" s="37"/>
      <c r="G44" s="38"/>
      <c r="H44" s="35"/>
      <c r="I44" s="35"/>
      <c r="J44" s="35"/>
      <c r="K44" s="48"/>
      <c r="L44" s="45"/>
      <c r="M44" s="24"/>
      <c r="N44" s="26">
        <f>COUNTIF(D$1:D44,D44)</f>
        <v>43</v>
      </c>
      <c r="O44" s="24"/>
    </row>
    <row r="45" spans="1:15" ht="37.799999999999997" customHeight="1" x14ac:dyDescent="0.2">
      <c r="A45" s="24"/>
      <c r="B45" s="24"/>
      <c r="C45" s="152">
        <v>44</v>
      </c>
      <c r="D45" s="141" t="str">
        <f>IFERROR(VLOOKUP(E45,コード表!$J$2:$K$4,2,FALSE),"")</f>
        <v/>
      </c>
      <c r="E45" s="149"/>
      <c r="F45" s="37"/>
      <c r="G45" s="38"/>
      <c r="H45" s="35"/>
      <c r="I45" s="35"/>
      <c r="J45" s="35"/>
      <c r="K45" s="48"/>
      <c r="L45" s="45"/>
      <c r="M45" s="24"/>
      <c r="N45" s="26">
        <f>COUNTIF(D$1:D45,D45)</f>
        <v>44</v>
      </c>
      <c r="O45" s="24"/>
    </row>
    <row r="46" spans="1:15" ht="37.799999999999997" customHeight="1" x14ac:dyDescent="0.2">
      <c r="A46" s="24"/>
      <c r="B46" s="24"/>
      <c r="C46" s="152">
        <v>45</v>
      </c>
      <c r="D46" s="141" t="str">
        <f>IFERROR(VLOOKUP(E46,コード表!$J$2:$K$4,2,FALSE),"")</f>
        <v/>
      </c>
      <c r="E46" s="149"/>
      <c r="F46" s="37"/>
      <c r="G46" s="38"/>
      <c r="H46" s="35"/>
      <c r="I46" s="35"/>
      <c r="J46" s="35"/>
      <c r="K46" s="48"/>
      <c r="L46" s="45"/>
      <c r="M46" s="24"/>
      <c r="N46" s="26">
        <f>COUNTIF(D$1:D46,D46)</f>
        <v>45</v>
      </c>
      <c r="O46" s="24"/>
    </row>
    <row r="47" spans="1:15" ht="37.799999999999997" customHeight="1" x14ac:dyDescent="0.2">
      <c r="A47" s="24"/>
      <c r="B47" s="24"/>
      <c r="C47" s="152">
        <v>46</v>
      </c>
      <c r="D47" s="141" t="str">
        <f>IFERROR(VLOOKUP(E47,コード表!$J$2:$K$4,2,FALSE),"")</f>
        <v/>
      </c>
      <c r="E47" s="149"/>
      <c r="F47" s="37"/>
      <c r="G47" s="38"/>
      <c r="H47" s="35"/>
      <c r="I47" s="35"/>
      <c r="J47" s="35"/>
      <c r="K47" s="48"/>
      <c r="L47" s="45"/>
      <c r="M47" s="24"/>
      <c r="N47" s="26">
        <f>COUNTIF(D$1:D47,D47)</f>
        <v>46</v>
      </c>
      <c r="O47" s="24"/>
    </row>
    <row r="48" spans="1:15" ht="37.799999999999997" customHeight="1" x14ac:dyDescent="0.2">
      <c r="A48" s="24"/>
      <c r="B48" s="24"/>
      <c r="C48" s="152">
        <v>47</v>
      </c>
      <c r="D48" s="141" t="str">
        <f>IFERROR(VLOOKUP(E48,コード表!$J$2:$K$4,2,FALSE),"")</f>
        <v/>
      </c>
      <c r="E48" s="149"/>
      <c r="F48" s="37"/>
      <c r="G48" s="38"/>
      <c r="H48" s="35"/>
      <c r="I48" s="35"/>
      <c r="J48" s="35"/>
      <c r="K48" s="48"/>
      <c r="L48" s="45"/>
      <c r="M48" s="24"/>
      <c r="N48" s="26">
        <f>COUNTIF(D$1:D48,D48)</f>
        <v>47</v>
      </c>
      <c r="O48" s="24"/>
    </row>
    <row r="49" spans="1:15" ht="37.799999999999997" customHeight="1" x14ac:dyDescent="0.2">
      <c r="A49" s="24"/>
      <c r="B49" s="24"/>
      <c r="C49" s="152">
        <v>48</v>
      </c>
      <c r="D49" s="141" t="str">
        <f>IFERROR(VLOOKUP(E49,コード表!$J$2:$K$4,2,FALSE),"")</f>
        <v/>
      </c>
      <c r="E49" s="149"/>
      <c r="F49" s="37"/>
      <c r="G49" s="38"/>
      <c r="H49" s="35"/>
      <c r="I49" s="35"/>
      <c r="J49" s="35"/>
      <c r="K49" s="48"/>
      <c r="L49" s="45"/>
      <c r="M49" s="24"/>
      <c r="N49" s="26">
        <f>COUNTIF(D$1:D49,D49)</f>
        <v>48</v>
      </c>
      <c r="O49" s="24"/>
    </row>
    <row r="50" spans="1:15" ht="37.799999999999997" customHeight="1" x14ac:dyDescent="0.2">
      <c r="A50" s="24"/>
      <c r="B50" s="24"/>
      <c r="C50" s="152">
        <v>49</v>
      </c>
      <c r="D50" s="141" t="str">
        <f>IFERROR(VLOOKUP(E50,コード表!$J$2:$K$4,2,FALSE),"")</f>
        <v/>
      </c>
      <c r="E50" s="149"/>
      <c r="F50" s="37"/>
      <c r="G50" s="38"/>
      <c r="H50" s="35"/>
      <c r="I50" s="35"/>
      <c r="J50" s="35"/>
      <c r="K50" s="48"/>
      <c r="L50" s="45"/>
      <c r="M50" s="24"/>
      <c r="N50" s="26">
        <f>COUNTIF(D$1:D50,D50)</f>
        <v>49</v>
      </c>
      <c r="O50" s="24"/>
    </row>
    <row r="51" spans="1:15" ht="37.799999999999997" customHeight="1" x14ac:dyDescent="0.2">
      <c r="A51" s="24"/>
      <c r="B51" s="24"/>
      <c r="C51" s="152">
        <v>50</v>
      </c>
      <c r="D51" s="141" t="str">
        <f>IFERROR(VLOOKUP(E51,コード表!$J$2:$K$4,2,FALSE),"")</f>
        <v/>
      </c>
      <c r="E51" s="149"/>
      <c r="F51" s="37"/>
      <c r="G51" s="38"/>
      <c r="H51" s="35"/>
      <c r="I51" s="35"/>
      <c r="J51" s="35"/>
      <c r="K51" s="48"/>
      <c r="L51" s="45"/>
      <c r="M51" s="24"/>
      <c r="N51" s="26">
        <f>COUNTIF(D$1:D51,D51)</f>
        <v>50</v>
      </c>
      <c r="O51" s="24"/>
    </row>
    <row r="52" spans="1:15" x14ac:dyDescent="0.2">
      <c r="A52" s="24"/>
      <c r="B52" s="24"/>
      <c r="C52" s="24"/>
      <c r="D52" s="146"/>
      <c r="E52" s="24"/>
      <c r="F52" s="24"/>
      <c r="G52" s="24"/>
      <c r="H52" s="24"/>
      <c r="I52" s="24"/>
      <c r="J52" s="24"/>
      <c r="K52" s="24"/>
      <c r="L52" s="147"/>
      <c r="M52" s="24"/>
      <c r="N52" s="146"/>
      <c r="O52" s="24"/>
    </row>
  </sheetData>
  <sheetProtection algorithmName="SHA-512" hashValue="J6EyJho7rlCBFZ0z9DEBzTN6FenzKcKAIYgikKMWs4gyvqV7RL8ck5xklEn6rAid/AJiZezfNIUoKecGRVZRDA==" saltValue="dBc1XjAOwRfzGvu5Dp8MUg==" spinCount="100000" sheet="1" objects="1" scenarios="1" selectLockedCells="1"/>
  <mergeCells count="1">
    <mergeCell ref="A2:A20"/>
  </mergeCells>
  <phoneticPr fontId="1"/>
  <pageMargins left="0.7" right="0.7" top="0.75" bottom="0.75" header="0.3" footer="0.3"/>
  <pageSetup paperSize="9" scale="64" fitToHeight="0" orientation="landscape"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コード表!$J$3:$J$4</xm:f>
          </x14:formula1>
          <xm:sqref>E2:E51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T302"/>
  <sheetViews>
    <sheetView zoomScale="80" zoomScaleNormal="80" workbookViewId="0">
      <pane xSplit="3" ySplit="1" topLeftCell="D2" activePane="bottomRight" state="frozen"/>
      <selection pane="topRight" activeCell="D1" sqref="D1"/>
      <selection pane="bottomLeft" activeCell="A2" sqref="A2"/>
      <selection pane="bottomRight" activeCell="K7" sqref="K7"/>
    </sheetView>
  </sheetViews>
  <sheetFormatPr defaultRowHeight="13.2" x14ac:dyDescent="0.2"/>
  <cols>
    <col min="1" max="1" width="8.21875" customWidth="1"/>
    <col min="2" max="2" width="2.21875" customWidth="1"/>
    <col min="3" max="3" width="5.21875" bestFit="1" customWidth="1"/>
    <col min="4" max="4" width="8.21875" style="9" hidden="1" customWidth="1"/>
    <col min="5" max="5" width="7.21875" style="9" hidden="1" customWidth="1"/>
    <col min="7" max="7" width="12.6640625" bestFit="1" customWidth="1"/>
    <col min="8" max="8" width="10.88671875" customWidth="1"/>
    <col min="9" max="9" width="12.88671875" customWidth="1"/>
    <col min="10" max="10" width="30.33203125" bestFit="1" customWidth="1"/>
    <col min="11" max="11" width="33.6640625" customWidth="1"/>
    <col min="12" max="12" width="23.109375" bestFit="1" customWidth="1"/>
    <col min="13" max="13" width="23.109375" customWidth="1"/>
    <col min="14" max="14" width="34.88671875" customWidth="1"/>
    <col min="15" max="15" width="25.21875" style="44" customWidth="1"/>
    <col min="16" max="16" width="10.6640625" style="15" customWidth="1"/>
    <col min="18" max="18" width="9" style="9" hidden="1" customWidth="1"/>
    <col min="19" max="19" width="9" hidden="1" customWidth="1"/>
  </cols>
  <sheetData>
    <row r="1" spans="1:20" ht="33.75" customHeight="1" x14ac:dyDescent="0.2">
      <c r="A1" s="24"/>
      <c r="B1" s="24"/>
      <c r="C1" s="138" t="s">
        <v>12</v>
      </c>
      <c r="D1" s="139" t="s">
        <v>24</v>
      </c>
      <c r="E1" s="139" t="s">
        <v>29</v>
      </c>
      <c r="F1" s="142" t="s">
        <v>2</v>
      </c>
      <c r="G1" s="142" t="s">
        <v>1</v>
      </c>
      <c r="H1" s="139" t="s">
        <v>126</v>
      </c>
      <c r="I1" s="139" t="s">
        <v>176</v>
      </c>
      <c r="J1" s="143" t="s">
        <v>30</v>
      </c>
      <c r="K1" s="143" t="s">
        <v>31</v>
      </c>
      <c r="L1" s="139" t="s">
        <v>98</v>
      </c>
      <c r="M1" s="143" t="s">
        <v>32</v>
      </c>
      <c r="N1" s="139" t="s">
        <v>91</v>
      </c>
      <c r="O1" s="144" t="s">
        <v>92</v>
      </c>
      <c r="P1" s="145" t="s">
        <v>33</v>
      </c>
      <c r="Q1" s="24"/>
      <c r="R1" s="68" t="s">
        <v>40</v>
      </c>
      <c r="S1" s="68" t="s">
        <v>187</v>
      </c>
      <c r="T1" s="24"/>
    </row>
    <row r="2" spans="1:20" ht="35.4" customHeight="1" x14ac:dyDescent="0.2">
      <c r="A2" s="284" t="s">
        <v>121</v>
      </c>
      <c r="B2" s="24"/>
      <c r="C2" s="140">
        <v>1</v>
      </c>
      <c r="D2" s="141" t="str">
        <f>IFERROR(VLOOKUP(F2,コード表!$B$2:$C$12,2,FALSE),"")</f>
        <v/>
      </c>
      <c r="E2" s="141" t="str">
        <f>IFERROR(VLOOKUP(G2,コード表!$F$2:$G$4,2,FALSE),"")</f>
        <v/>
      </c>
      <c r="F2" s="34"/>
      <c r="G2" s="149"/>
      <c r="H2" s="32"/>
      <c r="I2" s="33"/>
      <c r="J2" s="34"/>
      <c r="K2" s="35"/>
      <c r="L2" s="35"/>
      <c r="M2" s="35"/>
      <c r="N2" s="34"/>
      <c r="O2" s="41"/>
      <c r="P2" s="36"/>
      <c r="Q2" s="24"/>
      <c r="R2" s="26">
        <f>COUNTIF(D$1:D2,D2)</f>
        <v>1</v>
      </c>
      <c r="S2" s="26">
        <f>COUNTIF(P2,P2)</f>
        <v>0</v>
      </c>
      <c r="T2" s="24"/>
    </row>
    <row r="3" spans="1:20" ht="35.4" customHeight="1" x14ac:dyDescent="0.2">
      <c r="A3" s="285"/>
      <c r="B3" s="24"/>
      <c r="C3" s="140">
        <v>2</v>
      </c>
      <c r="D3" s="141" t="str">
        <f>IFERROR(VLOOKUP(F3,コード表!$B$2:$C$12,2,FALSE),"")</f>
        <v/>
      </c>
      <c r="E3" s="141" t="str">
        <f>IFERROR(VLOOKUP(G3,コード表!$F$2:$G$4,2,FALSE),"")</f>
        <v/>
      </c>
      <c r="F3" s="34"/>
      <c r="G3" s="149"/>
      <c r="H3" s="32"/>
      <c r="I3" s="33"/>
      <c r="J3" s="34"/>
      <c r="K3" s="35"/>
      <c r="L3" s="35"/>
      <c r="M3" s="35"/>
      <c r="N3" s="34"/>
      <c r="O3" s="41"/>
      <c r="P3" s="36"/>
      <c r="Q3" s="24"/>
      <c r="R3" s="26">
        <f>COUNTIF(D$1:D3,D3)</f>
        <v>2</v>
      </c>
      <c r="S3" s="26">
        <f>COUNTIF($P$2:P3,P3)</f>
        <v>0</v>
      </c>
      <c r="T3" s="24"/>
    </row>
    <row r="4" spans="1:20" ht="35.4" customHeight="1" x14ac:dyDescent="0.2">
      <c r="A4" s="285"/>
      <c r="B4" s="24"/>
      <c r="C4" s="140">
        <v>3</v>
      </c>
      <c r="D4" s="141" t="str">
        <f>IFERROR(VLOOKUP(F4,コード表!$B$2:$C$12,2,FALSE),"")</f>
        <v/>
      </c>
      <c r="E4" s="141" t="str">
        <f>IFERROR(VLOOKUP(G4,コード表!$F$2:$G$4,2,FALSE),"")</f>
        <v/>
      </c>
      <c r="F4" s="34"/>
      <c r="G4" s="149"/>
      <c r="H4" s="32"/>
      <c r="I4" s="33"/>
      <c r="J4" s="34"/>
      <c r="K4" s="35"/>
      <c r="L4" s="35"/>
      <c r="M4" s="35"/>
      <c r="N4" s="34"/>
      <c r="O4" s="41"/>
      <c r="P4" s="36"/>
      <c r="Q4" s="24"/>
      <c r="R4" s="26">
        <f>COUNTIF(D$1:D4,D4)</f>
        <v>3</v>
      </c>
      <c r="S4" s="26">
        <f>COUNTIF($P$2:P4,P4)</f>
        <v>0</v>
      </c>
      <c r="T4" s="24"/>
    </row>
    <row r="5" spans="1:20" ht="35.4" customHeight="1" x14ac:dyDescent="0.2">
      <c r="A5" s="285"/>
      <c r="B5" s="24"/>
      <c r="C5" s="140">
        <v>4</v>
      </c>
      <c r="D5" s="141" t="str">
        <f>IFERROR(VLOOKUP(F5,コード表!$B$2:$C$12,2,FALSE),"")</f>
        <v/>
      </c>
      <c r="E5" s="141" t="str">
        <f>IFERROR(VLOOKUP(G5,コード表!$F$2:$G$4,2,FALSE),"")</f>
        <v/>
      </c>
      <c r="F5" s="34"/>
      <c r="G5" s="149"/>
      <c r="H5" s="32"/>
      <c r="I5" s="33"/>
      <c r="J5" s="35"/>
      <c r="K5" s="35"/>
      <c r="L5" s="35"/>
      <c r="M5" s="35"/>
      <c r="N5" s="35"/>
      <c r="O5" s="41"/>
      <c r="P5" s="36"/>
      <c r="Q5" s="24"/>
      <c r="R5" s="26">
        <f>COUNTIF(D$1:D5,D5)</f>
        <v>4</v>
      </c>
      <c r="S5" s="26">
        <f>COUNTIF($P$2:P5,P5)</f>
        <v>0</v>
      </c>
      <c r="T5" s="24"/>
    </row>
    <row r="6" spans="1:20" ht="35.4" customHeight="1" x14ac:dyDescent="0.2">
      <c r="A6" s="285"/>
      <c r="B6" s="24"/>
      <c r="C6" s="140">
        <v>5</v>
      </c>
      <c r="D6" s="141" t="str">
        <f>IFERROR(VLOOKUP(F6,コード表!$B$2:$C$12,2,FALSE),"")</f>
        <v/>
      </c>
      <c r="E6" s="141" t="str">
        <f>IFERROR(VLOOKUP(G6,コード表!$F$2:$G$4,2,FALSE),"")</f>
        <v/>
      </c>
      <c r="F6" s="34"/>
      <c r="G6" s="149"/>
      <c r="H6" s="32"/>
      <c r="I6" s="33"/>
      <c r="J6" s="35"/>
      <c r="K6" s="35"/>
      <c r="L6" s="35"/>
      <c r="M6" s="35"/>
      <c r="N6" s="35"/>
      <c r="O6" s="41"/>
      <c r="P6" s="36"/>
      <c r="Q6" s="24"/>
      <c r="R6" s="26">
        <f>COUNTIF(D$1:D6,D6)</f>
        <v>5</v>
      </c>
      <c r="S6" s="26">
        <f>COUNTIF($P$2:P6,P6)</f>
        <v>0</v>
      </c>
      <c r="T6" s="24"/>
    </row>
    <row r="7" spans="1:20" ht="35.4" customHeight="1" x14ac:dyDescent="0.2">
      <c r="A7" s="285"/>
      <c r="B7" s="24"/>
      <c r="C7" s="140">
        <v>6</v>
      </c>
      <c r="D7" s="141" t="str">
        <f>IFERROR(VLOOKUP(F7,コード表!$B$2:$C$12,2,FALSE),"")</f>
        <v/>
      </c>
      <c r="E7" s="141" t="str">
        <f>IFERROR(VLOOKUP(G7,コード表!$F$2:$G$4,2,FALSE),"")</f>
        <v/>
      </c>
      <c r="F7" s="34"/>
      <c r="G7" s="149"/>
      <c r="H7" s="32"/>
      <c r="I7" s="33"/>
      <c r="J7" s="34"/>
      <c r="K7" s="35"/>
      <c r="L7" s="35"/>
      <c r="M7" s="34"/>
      <c r="N7" s="34"/>
      <c r="O7" s="41"/>
      <c r="P7" s="36"/>
      <c r="Q7" s="24"/>
      <c r="R7" s="26">
        <f>COUNTIF(D$1:D7,D7)</f>
        <v>6</v>
      </c>
      <c r="S7" s="26">
        <f>COUNTIF($P$2:P7,P7)</f>
        <v>0</v>
      </c>
      <c r="T7" s="24"/>
    </row>
    <row r="8" spans="1:20" ht="35.4" customHeight="1" x14ac:dyDescent="0.2">
      <c r="A8" s="285"/>
      <c r="B8" s="24"/>
      <c r="C8" s="140">
        <v>7</v>
      </c>
      <c r="D8" s="141" t="str">
        <f>IFERROR(VLOOKUP(F8,コード表!$B$2:$C$12,2,FALSE),"")</f>
        <v/>
      </c>
      <c r="E8" s="141" t="str">
        <f>IFERROR(VLOOKUP(G8,コード表!$F$2:$G$4,2,FALSE),"")</f>
        <v/>
      </c>
      <c r="F8" s="34"/>
      <c r="G8" s="149"/>
      <c r="H8" s="32"/>
      <c r="I8" s="33"/>
      <c r="J8" s="35"/>
      <c r="K8" s="35"/>
      <c r="L8" s="35"/>
      <c r="M8" s="35"/>
      <c r="N8" s="35"/>
      <c r="O8" s="42"/>
      <c r="P8" s="36"/>
      <c r="Q8" s="24"/>
      <c r="R8" s="26">
        <f>COUNTIF(D$1:D8,D8)</f>
        <v>7</v>
      </c>
      <c r="S8" s="26">
        <f>COUNTIF($P$2:P8,P8)</f>
        <v>0</v>
      </c>
      <c r="T8" s="24"/>
    </row>
    <row r="9" spans="1:20" ht="35.4" customHeight="1" x14ac:dyDescent="0.2">
      <c r="A9" s="285"/>
      <c r="B9" s="24"/>
      <c r="C9" s="140">
        <v>8</v>
      </c>
      <c r="D9" s="141" t="str">
        <f>IFERROR(VLOOKUP(F9,コード表!$B$2:$C$12,2,FALSE),"")</f>
        <v/>
      </c>
      <c r="E9" s="141" t="str">
        <f>IFERROR(VLOOKUP(G9,コード表!$F$2:$G$4,2,FALSE),"")</f>
        <v/>
      </c>
      <c r="F9" s="34"/>
      <c r="G9" s="149"/>
      <c r="H9" s="32"/>
      <c r="I9" s="33"/>
      <c r="J9" s="35"/>
      <c r="K9" s="35"/>
      <c r="L9" s="35"/>
      <c r="M9" s="35"/>
      <c r="N9" s="48"/>
      <c r="O9" s="42"/>
      <c r="P9" s="36"/>
      <c r="Q9" s="24"/>
      <c r="R9" s="26">
        <f>COUNTIF(D$1:D9,D9)</f>
        <v>8</v>
      </c>
      <c r="S9" s="26">
        <f>COUNTIF($P$2:P9,P9)</f>
        <v>0</v>
      </c>
      <c r="T9" s="24"/>
    </row>
    <row r="10" spans="1:20" ht="35.4" customHeight="1" x14ac:dyDescent="0.2">
      <c r="A10" s="285"/>
      <c r="B10" s="24"/>
      <c r="C10" s="140">
        <v>9</v>
      </c>
      <c r="D10" s="141" t="str">
        <f>IFERROR(VLOOKUP(F10,コード表!$B$2:$C$12,2,FALSE),"")</f>
        <v/>
      </c>
      <c r="E10" s="141" t="str">
        <f>IFERROR(VLOOKUP(G10,コード表!$F$2:$G$4,2,FALSE),"")</f>
        <v/>
      </c>
      <c r="F10" s="34"/>
      <c r="G10" s="149"/>
      <c r="H10" s="32"/>
      <c r="I10" s="33"/>
      <c r="J10" s="35"/>
      <c r="K10" s="35"/>
      <c r="L10" s="35"/>
      <c r="M10" s="35"/>
      <c r="N10" s="35"/>
      <c r="O10" s="42"/>
      <c r="P10" s="36"/>
      <c r="Q10" s="24"/>
      <c r="R10" s="26">
        <f>COUNTIF(D$1:D10,D10)</f>
        <v>9</v>
      </c>
      <c r="S10" s="26">
        <f>COUNTIF($P$2:P10,P10)</f>
        <v>0</v>
      </c>
      <c r="T10" s="24"/>
    </row>
    <row r="11" spans="1:20" ht="35.4" customHeight="1" x14ac:dyDescent="0.2">
      <c r="A11" s="285"/>
      <c r="B11" s="24"/>
      <c r="C11" s="140">
        <v>10</v>
      </c>
      <c r="D11" s="141" t="str">
        <f>IFERROR(VLOOKUP(F11,コード表!$B$2:$C$12,2,FALSE),"")</f>
        <v/>
      </c>
      <c r="E11" s="141" t="str">
        <f>IFERROR(VLOOKUP(G11,コード表!$F$2:$G$4,2,FALSE),"")</f>
        <v/>
      </c>
      <c r="F11" s="34"/>
      <c r="G11" s="149"/>
      <c r="H11" s="32"/>
      <c r="I11" s="33"/>
      <c r="J11" s="35"/>
      <c r="K11" s="35"/>
      <c r="L11" s="35"/>
      <c r="M11" s="35"/>
      <c r="N11" s="35"/>
      <c r="O11" s="42"/>
      <c r="P11" s="36"/>
      <c r="Q11" s="24"/>
      <c r="R11" s="26">
        <f>COUNTIF(D$1:D11,D11)</f>
        <v>10</v>
      </c>
      <c r="S11" s="26">
        <f>COUNTIF($P$2:P11,P11)</f>
        <v>0</v>
      </c>
      <c r="T11" s="24"/>
    </row>
    <row r="12" spans="1:20" ht="35.4" customHeight="1" x14ac:dyDescent="0.2">
      <c r="A12" s="285"/>
      <c r="B12" s="24"/>
      <c r="C12" s="140">
        <v>11</v>
      </c>
      <c r="D12" s="141" t="str">
        <f>IFERROR(VLOOKUP(F12,コード表!$B$2:$C$12,2,FALSE),"")</f>
        <v/>
      </c>
      <c r="E12" s="141" t="str">
        <f>IFERROR(VLOOKUP(G12,コード表!$F$2:$G$4,2,FALSE),"")</f>
        <v/>
      </c>
      <c r="F12" s="34"/>
      <c r="G12" s="149"/>
      <c r="H12" s="32"/>
      <c r="I12" s="33"/>
      <c r="J12" s="35"/>
      <c r="K12" s="35"/>
      <c r="L12" s="35"/>
      <c r="M12" s="35"/>
      <c r="N12" s="35"/>
      <c r="O12" s="42"/>
      <c r="P12" s="36"/>
      <c r="Q12" s="24"/>
      <c r="R12" s="26">
        <f>COUNTIF(D$1:D12,D12)</f>
        <v>11</v>
      </c>
      <c r="S12" s="26">
        <f>COUNTIF($P$2:P12,P12)</f>
        <v>0</v>
      </c>
      <c r="T12" s="24"/>
    </row>
    <row r="13" spans="1:20" ht="35.4" customHeight="1" x14ac:dyDescent="0.2">
      <c r="A13" s="285"/>
      <c r="B13" s="24"/>
      <c r="C13" s="140">
        <v>12</v>
      </c>
      <c r="D13" s="141" t="str">
        <f>IFERROR(VLOOKUP(F13,コード表!$B$2:$C$12,2,FALSE),"")</f>
        <v/>
      </c>
      <c r="E13" s="141" t="str">
        <f>IFERROR(VLOOKUP(G13,コード表!$F$2:$G$4,2,FALSE),"")</f>
        <v/>
      </c>
      <c r="F13" s="34"/>
      <c r="G13" s="149"/>
      <c r="H13" s="32"/>
      <c r="I13" s="33"/>
      <c r="J13" s="35"/>
      <c r="K13" s="35"/>
      <c r="L13" s="35"/>
      <c r="M13" s="35"/>
      <c r="N13" s="35"/>
      <c r="O13" s="42"/>
      <c r="P13" s="36"/>
      <c r="Q13" s="24"/>
      <c r="R13" s="26">
        <f>COUNTIF(D$1:D13,D13)</f>
        <v>12</v>
      </c>
      <c r="S13" s="26">
        <f>COUNTIF($P$2:P13,P13)</f>
        <v>0</v>
      </c>
      <c r="T13" s="24"/>
    </row>
    <row r="14" spans="1:20" ht="35.4" customHeight="1" x14ac:dyDescent="0.2">
      <c r="A14" s="285"/>
      <c r="B14" s="24"/>
      <c r="C14" s="140">
        <v>13</v>
      </c>
      <c r="D14" s="141" t="str">
        <f>IFERROR(VLOOKUP(F14,コード表!$B$2:$C$12,2,FALSE),"")</f>
        <v/>
      </c>
      <c r="E14" s="141" t="str">
        <f>IFERROR(VLOOKUP(G14,コード表!$F$2:$G$4,2,FALSE),"")</f>
        <v/>
      </c>
      <c r="F14" s="34"/>
      <c r="G14" s="149"/>
      <c r="H14" s="32"/>
      <c r="I14" s="33"/>
      <c r="J14" s="34"/>
      <c r="K14" s="35"/>
      <c r="L14" s="35"/>
      <c r="M14" s="35"/>
      <c r="N14" s="34"/>
      <c r="O14" s="41"/>
      <c r="P14" s="36"/>
      <c r="Q14" s="24"/>
      <c r="R14" s="26">
        <f>COUNTIF(D$1:D14,D14)</f>
        <v>13</v>
      </c>
      <c r="S14" s="26">
        <f>COUNTIF($P$2:P14,P14)</f>
        <v>0</v>
      </c>
      <c r="T14" s="24"/>
    </row>
    <row r="15" spans="1:20" ht="35.4" customHeight="1" x14ac:dyDescent="0.2">
      <c r="A15" s="285"/>
      <c r="B15" s="24"/>
      <c r="C15" s="140">
        <v>14</v>
      </c>
      <c r="D15" s="141" t="str">
        <f>IFERROR(VLOOKUP(F15,コード表!$B$2:$C$12,2,FALSE),"")</f>
        <v/>
      </c>
      <c r="E15" s="141" t="str">
        <f>IFERROR(VLOOKUP(G15,コード表!$F$2:$G$4,2,FALSE),"")</f>
        <v/>
      </c>
      <c r="F15" s="34"/>
      <c r="G15" s="149"/>
      <c r="H15" s="32"/>
      <c r="I15" s="33"/>
      <c r="J15" s="35"/>
      <c r="K15" s="35"/>
      <c r="L15" s="35"/>
      <c r="M15" s="35"/>
      <c r="N15" s="35"/>
      <c r="O15" s="42"/>
      <c r="P15" s="36"/>
      <c r="Q15" s="24"/>
      <c r="R15" s="26">
        <f>COUNTIF(D$1:D15,D15)</f>
        <v>14</v>
      </c>
      <c r="S15" s="26">
        <f>COUNTIF($P$2:P15,P15)</f>
        <v>0</v>
      </c>
      <c r="T15" s="24"/>
    </row>
    <row r="16" spans="1:20" ht="35.4" customHeight="1" x14ac:dyDescent="0.2">
      <c r="A16" s="285"/>
      <c r="B16" s="24"/>
      <c r="C16" s="140">
        <v>15</v>
      </c>
      <c r="D16" s="141" t="str">
        <f>IFERROR(VLOOKUP(F16,コード表!$B$2:$C$12,2,FALSE),"")</f>
        <v/>
      </c>
      <c r="E16" s="141" t="str">
        <f>IFERROR(VLOOKUP(G16,コード表!$F$2:$G$4,2,FALSE),"")</f>
        <v/>
      </c>
      <c r="F16" s="34"/>
      <c r="G16" s="149"/>
      <c r="H16" s="32"/>
      <c r="I16" s="33"/>
      <c r="J16" s="35"/>
      <c r="K16" s="35"/>
      <c r="L16" s="35"/>
      <c r="M16" s="35"/>
      <c r="N16" s="35"/>
      <c r="O16" s="42"/>
      <c r="P16" s="36"/>
      <c r="Q16" s="24"/>
      <c r="R16" s="26">
        <f>COUNTIF(D$1:D16,D16)</f>
        <v>15</v>
      </c>
      <c r="S16" s="26">
        <f>COUNTIF($P$2:P16,P16)</f>
        <v>0</v>
      </c>
      <c r="T16" s="24"/>
    </row>
    <row r="17" spans="1:20" ht="35.4" customHeight="1" x14ac:dyDescent="0.2">
      <c r="A17" s="285"/>
      <c r="B17" s="24"/>
      <c r="C17" s="140">
        <v>16</v>
      </c>
      <c r="D17" s="141" t="str">
        <f>IFERROR(VLOOKUP(F17,コード表!$B$2:$C$12,2,FALSE),"")</f>
        <v/>
      </c>
      <c r="E17" s="141" t="str">
        <f>IFERROR(VLOOKUP(G17,コード表!$F$2:$G$4,2,FALSE),"")</f>
        <v/>
      </c>
      <c r="F17" s="34"/>
      <c r="G17" s="149"/>
      <c r="H17" s="32"/>
      <c r="I17" s="33"/>
      <c r="J17" s="35"/>
      <c r="K17" s="35"/>
      <c r="L17" s="35"/>
      <c r="M17" s="35"/>
      <c r="N17" s="35"/>
      <c r="O17" s="42"/>
      <c r="P17" s="36"/>
      <c r="Q17" s="24"/>
      <c r="R17" s="26">
        <f>COUNTIF(D$1:D17,D17)</f>
        <v>16</v>
      </c>
      <c r="S17" s="26">
        <f>COUNTIF($P$2:P17,P17)</f>
        <v>0</v>
      </c>
      <c r="T17" s="24"/>
    </row>
    <row r="18" spans="1:20" ht="35.4" customHeight="1" x14ac:dyDescent="0.2">
      <c r="A18" s="285"/>
      <c r="B18" s="24"/>
      <c r="C18" s="140">
        <v>17</v>
      </c>
      <c r="D18" s="141" t="str">
        <f>IFERROR(VLOOKUP(F18,コード表!$B$2:$C$12,2,FALSE),"")</f>
        <v/>
      </c>
      <c r="E18" s="141" t="str">
        <f>IFERROR(VLOOKUP(G18,コード表!$F$2:$G$4,2,FALSE),"")</f>
        <v/>
      </c>
      <c r="F18" s="34"/>
      <c r="G18" s="149"/>
      <c r="H18" s="32"/>
      <c r="I18" s="33"/>
      <c r="J18" s="35"/>
      <c r="K18" s="35"/>
      <c r="L18" s="35"/>
      <c r="M18" s="35"/>
      <c r="N18" s="35"/>
      <c r="O18" s="42"/>
      <c r="P18" s="36"/>
      <c r="Q18" s="24"/>
      <c r="R18" s="26">
        <f>COUNTIF(D$1:D18,D18)</f>
        <v>17</v>
      </c>
      <c r="S18" s="26">
        <f>COUNTIF($P$2:P18,P18)</f>
        <v>0</v>
      </c>
      <c r="T18" s="24"/>
    </row>
    <row r="19" spans="1:20" ht="35.4" customHeight="1" x14ac:dyDescent="0.2">
      <c r="A19" s="285"/>
      <c r="B19" s="24"/>
      <c r="C19" s="140">
        <v>18</v>
      </c>
      <c r="D19" s="141" t="str">
        <f>IFERROR(VLOOKUP(F19,コード表!$B$2:$C$12,2,FALSE),"")</f>
        <v/>
      </c>
      <c r="E19" s="141" t="str">
        <f>IFERROR(VLOOKUP(G19,コード表!$F$2:$G$4,2,FALSE),"")</f>
        <v/>
      </c>
      <c r="F19" s="34"/>
      <c r="G19" s="149"/>
      <c r="H19" s="32"/>
      <c r="I19" s="33"/>
      <c r="J19" s="35"/>
      <c r="K19" s="35"/>
      <c r="L19" s="35"/>
      <c r="M19" s="35"/>
      <c r="N19" s="35"/>
      <c r="O19" s="42"/>
      <c r="P19" s="36"/>
      <c r="Q19" s="24"/>
      <c r="R19" s="26">
        <f>COUNTIF(D$1:D19,D19)</f>
        <v>18</v>
      </c>
      <c r="S19" s="26">
        <f>COUNTIF($P$2:P19,P19)</f>
        <v>0</v>
      </c>
      <c r="T19" s="24"/>
    </row>
    <row r="20" spans="1:20" ht="35.4" customHeight="1" x14ac:dyDescent="0.2">
      <c r="A20" s="285"/>
      <c r="B20" s="24"/>
      <c r="C20" s="140">
        <v>19</v>
      </c>
      <c r="D20" s="141" t="str">
        <f>IFERROR(VLOOKUP(F20,コード表!$B$2:$C$12,2,FALSE),"")</f>
        <v/>
      </c>
      <c r="E20" s="141" t="str">
        <f>IFERROR(VLOOKUP(G20,コード表!$F$2:$G$4,2,FALSE),"")</f>
        <v/>
      </c>
      <c r="F20" s="34"/>
      <c r="G20" s="149"/>
      <c r="H20" s="32"/>
      <c r="I20" s="33"/>
      <c r="J20" s="35"/>
      <c r="K20" s="35"/>
      <c r="L20" s="35"/>
      <c r="M20" s="35"/>
      <c r="N20" s="35"/>
      <c r="O20" s="42"/>
      <c r="P20" s="36"/>
      <c r="Q20" s="24"/>
      <c r="R20" s="26">
        <f>COUNTIF(D$1:D20,D20)</f>
        <v>19</v>
      </c>
      <c r="S20" s="26">
        <f>COUNTIF($P$2:P20,P20)</f>
        <v>0</v>
      </c>
      <c r="T20" s="24"/>
    </row>
    <row r="21" spans="1:20" ht="35.4" customHeight="1" x14ac:dyDescent="0.2">
      <c r="A21" s="24"/>
      <c r="B21" s="24"/>
      <c r="C21" s="140">
        <v>20</v>
      </c>
      <c r="D21" s="141" t="str">
        <f>IFERROR(VLOOKUP(F21,コード表!$B$2:$C$12,2,FALSE),"")</f>
        <v/>
      </c>
      <c r="E21" s="141" t="str">
        <f>IFERROR(VLOOKUP(G21,コード表!$F$2:$G$4,2,FALSE),"")</f>
        <v/>
      </c>
      <c r="F21" s="34"/>
      <c r="G21" s="149"/>
      <c r="H21" s="32"/>
      <c r="I21" s="33"/>
      <c r="J21" s="35"/>
      <c r="K21" s="35"/>
      <c r="L21" s="35"/>
      <c r="M21" s="35"/>
      <c r="N21" s="35"/>
      <c r="O21" s="42"/>
      <c r="P21" s="36"/>
      <c r="Q21" s="24"/>
      <c r="R21" s="26">
        <f>COUNTIF(D$1:D21,D21)</f>
        <v>20</v>
      </c>
      <c r="S21" s="26">
        <f>COUNTIF($P$2:P21,P21)</f>
        <v>0</v>
      </c>
      <c r="T21" s="24"/>
    </row>
    <row r="22" spans="1:20" ht="35.4" customHeight="1" x14ac:dyDescent="0.2">
      <c r="A22" s="24"/>
      <c r="B22" s="24"/>
      <c r="C22" s="140">
        <v>21</v>
      </c>
      <c r="D22" s="141" t="str">
        <f>IFERROR(VLOOKUP(F22,コード表!$B$2:$C$12,2,FALSE),"")</f>
        <v/>
      </c>
      <c r="E22" s="141" t="str">
        <f>IFERROR(VLOOKUP(G22,コード表!$F$2:$G$4,2,FALSE),"")</f>
        <v/>
      </c>
      <c r="F22" s="34"/>
      <c r="G22" s="149"/>
      <c r="H22" s="32"/>
      <c r="I22" s="33"/>
      <c r="J22" s="35"/>
      <c r="K22" s="35"/>
      <c r="L22" s="35"/>
      <c r="M22" s="35"/>
      <c r="N22" s="35"/>
      <c r="O22" s="42"/>
      <c r="P22" s="36"/>
      <c r="Q22" s="24"/>
      <c r="R22" s="26">
        <f>COUNTIF(D$1:D22,D22)</f>
        <v>21</v>
      </c>
      <c r="S22" s="26">
        <f>COUNTIF($P$2:P22,P22)</f>
        <v>0</v>
      </c>
      <c r="T22" s="24"/>
    </row>
    <row r="23" spans="1:20" ht="35.4" customHeight="1" x14ac:dyDescent="0.2">
      <c r="A23" s="24"/>
      <c r="B23" s="24"/>
      <c r="C23" s="140">
        <v>22</v>
      </c>
      <c r="D23" s="141" t="str">
        <f>IFERROR(VLOOKUP(F23,コード表!$B$2:$C$12,2,FALSE),"")</f>
        <v/>
      </c>
      <c r="E23" s="141" t="str">
        <f>IFERROR(VLOOKUP(G23,コード表!$F$2:$G$4,2,FALSE),"")</f>
        <v/>
      </c>
      <c r="F23" s="34"/>
      <c r="G23" s="149"/>
      <c r="H23" s="32"/>
      <c r="I23" s="33"/>
      <c r="J23" s="35"/>
      <c r="K23" s="35"/>
      <c r="L23" s="35"/>
      <c r="M23" s="35"/>
      <c r="N23" s="35"/>
      <c r="O23" s="42"/>
      <c r="P23" s="36"/>
      <c r="Q23" s="24"/>
      <c r="R23" s="26">
        <f>COUNTIF(D$1:D23,D23)</f>
        <v>22</v>
      </c>
      <c r="S23" s="26">
        <f>COUNTIF($P$2:P23,P23)</f>
        <v>0</v>
      </c>
      <c r="T23" s="24"/>
    </row>
    <row r="24" spans="1:20" ht="35.4" customHeight="1" x14ac:dyDescent="0.2">
      <c r="A24" s="24"/>
      <c r="B24" s="24"/>
      <c r="C24" s="140">
        <v>23</v>
      </c>
      <c r="D24" s="141" t="str">
        <f>IFERROR(VLOOKUP(F24,コード表!$B$2:$C$12,2,FALSE),"")</f>
        <v/>
      </c>
      <c r="E24" s="141" t="str">
        <f>IFERROR(VLOOKUP(G24,コード表!$F$2:$G$4,2,FALSE),"")</f>
        <v/>
      </c>
      <c r="F24" s="34"/>
      <c r="G24" s="149"/>
      <c r="H24" s="32"/>
      <c r="I24" s="33"/>
      <c r="J24" s="34"/>
      <c r="K24" s="35"/>
      <c r="L24" s="34"/>
      <c r="M24" s="34"/>
      <c r="N24" s="34"/>
      <c r="O24" s="41"/>
      <c r="P24" s="36"/>
      <c r="Q24" s="24"/>
      <c r="R24" s="26">
        <f>COUNTIF(D$1:D24,D24)</f>
        <v>23</v>
      </c>
      <c r="S24" s="26">
        <f>COUNTIF($P$2:P24,P24)</f>
        <v>0</v>
      </c>
      <c r="T24" s="24"/>
    </row>
    <row r="25" spans="1:20" ht="35.4" customHeight="1" x14ac:dyDescent="0.2">
      <c r="A25" s="24"/>
      <c r="B25" s="24"/>
      <c r="C25" s="140">
        <v>24</v>
      </c>
      <c r="D25" s="141" t="str">
        <f>IFERROR(VLOOKUP(F25,コード表!$B$2:$C$12,2,FALSE),"")</f>
        <v/>
      </c>
      <c r="E25" s="141" t="str">
        <f>IFERROR(VLOOKUP(G25,コード表!$F$2:$G$4,2,FALSE),"")</f>
        <v/>
      </c>
      <c r="F25" s="34"/>
      <c r="G25" s="149"/>
      <c r="H25" s="32"/>
      <c r="I25" s="33"/>
      <c r="J25" s="34"/>
      <c r="K25" s="35"/>
      <c r="L25" s="35"/>
      <c r="M25" s="35"/>
      <c r="N25" s="34"/>
      <c r="O25" s="41"/>
      <c r="P25" s="36"/>
      <c r="Q25" s="24"/>
      <c r="R25" s="26">
        <f>COUNTIF(D$1:D25,D25)</f>
        <v>24</v>
      </c>
      <c r="S25" s="26">
        <f>COUNTIF($P$2:P25,P25)</f>
        <v>0</v>
      </c>
      <c r="T25" s="24"/>
    </row>
    <row r="26" spans="1:20" ht="35.4" customHeight="1" x14ac:dyDescent="0.2">
      <c r="A26" s="24"/>
      <c r="B26" s="24"/>
      <c r="C26" s="140">
        <v>25</v>
      </c>
      <c r="D26" s="141" t="str">
        <f>IFERROR(VLOOKUP(F26,コード表!$B$2:$C$12,2,FALSE),"")</f>
        <v/>
      </c>
      <c r="E26" s="141" t="str">
        <f>IFERROR(VLOOKUP(G26,コード表!$F$2:$G$4,2,FALSE),"")</f>
        <v/>
      </c>
      <c r="F26" s="34"/>
      <c r="G26" s="149"/>
      <c r="H26" s="32"/>
      <c r="I26" s="33"/>
      <c r="J26" s="34"/>
      <c r="K26" s="34"/>
      <c r="L26" s="34"/>
      <c r="M26" s="34"/>
      <c r="N26" s="34"/>
      <c r="O26" s="41"/>
      <c r="P26" s="36"/>
      <c r="Q26" s="24"/>
      <c r="R26" s="26">
        <f>COUNTIF(D$1:D26,D26)</f>
        <v>25</v>
      </c>
      <c r="S26" s="26">
        <f>COUNTIF($P$2:P26,P26)</f>
        <v>0</v>
      </c>
      <c r="T26" s="24"/>
    </row>
    <row r="27" spans="1:20" ht="35.4" customHeight="1" x14ac:dyDescent="0.2">
      <c r="A27" s="24"/>
      <c r="B27" s="24"/>
      <c r="C27" s="140">
        <v>26</v>
      </c>
      <c r="D27" s="141" t="str">
        <f>IFERROR(VLOOKUP(F27,コード表!$B$2:$C$12,2,FALSE),"")</f>
        <v/>
      </c>
      <c r="E27" s="141" t="str">
        <f>IFERROR(VLOOKUP(G27,コード表!$F$2:$G$4,2,FALSE),"")</f>
        <v/>
      </c>
      <c r="F27" s="34"/>
      <c r="G27" s="149"/>
      <c r="H27" s="32"/>
      <c r="I27" s="33"/>
      <c r="J27" s="34"/>
      <c r="K27" s="34"/>
      <c r="L27" s="34"/>
      <c r="M27" s="34"/>
      <c r="N27" s="34"/>
      <c r="O27" s="41"/>
      <c r="P27" s="36"/>
      <c r="Q27" s="24"/>
      <c r="R27" s="26">
        <f>COUNTIF(D$1:D27,D27)</f>
        <v>26</v>
      </c>
      <c r="S27" s="26">
        <f>COUNTIF($P$2:P27,P27)</f>
        <v>0</v>
      </c>
      <c r="T27" s="24"/>
    </row>
    <row r="28" spans="1:20" ht="35.4" customHeight="1" x14ac:dyDescent="0.2">
      <c r="A28" s="24"/>
      <c r="B28" s="24"/>
      <c r="C28" s="140">
        <v>27</v>
      </c>
      <c r="D28" s="141" t="str">
        <f>IFERROR(VLOOKUP(F28,コード表!$B$2:$C$12,2,FALSE),"")</f>
        <v/>
      </c>
      <c r="E28" s="141" t="str">
        <f>IFERROR(VLOOKUP(G28,コード表!$F$2:$G$4,2,FALSE),"")</f>
        <v/>
      </c>
      <c r="F28" s="34"/>
      <c r="G28" s="149"/>
      <c r="H28" s="32"/>
      <c r="I28" s="33"/>
      <c r="J28" s="34"/>
      <c r="K28" s="34"/>
      <c r="L28" s="34"/>
      <c r="M28" s="34"/>
      <c r="N28" s="34"/>
      <c r="O28" s="41"/>
      <c r="P28" s="36"/>
      <c r="Q28" s="24"/>
      <c r="R28" s="26">
        <f>COUNTIF(D$1:D28,D28)</f>
        <v>27</v>
      </c>
      <c r="S28" s="26">
        <f>COUNTIF($P$2:P28,P28)</f>
        <v>0</v>
      </c>
      <c r="T28" s="24"/>
    </row>
    <row r="29" spans="1:20" ht="35.4" customHeight="1" x14ac:dyDescent="0.2">
      <c r="A29" s="24"/>
      <c r="B29" s="24"/>
      <c r="C29" s="140">
        <v>28</v>
      </c>
      <c r="D29" s="141" t="str">
        <f>IFERROR(VLOOKUP(F29,コード表!$B$2:$C$12,2,FALSE),"")</f>
        <v/>
      </c>
      <c r="E29" s="141" t="str">
        <f>IFERROR(VLOOKUP(G29,コード表!$F$2:$G$4,2,FALSE),"")</f>
        <v/>
      </c>
      <c r="F29" s="34"/>
      <c r="G29" s="149"/>
      <c r="H29" s="32"/>
      <c r="I29" s="33"/>
      <c r="J29" s="34"/>
      <c r="K29" s="34"/>
      <c r="L29" s="34"/>
      <c r="M29" s="34"/>
      <c r="N29" s="34"/>
      <c r="O29" s="41"/>
      <c r="P29" s="36"/>
      <c r="Q29" s="24"/>
      <c r="R29" s="26">
        <f>COUNTIF(D$1:D29,D29)</f>
        <v>28</v>
      </c>
      <c r="S29" s="26">
        <f>COUNTIF($P$2:P29,P29)</f>
        <v>0</v>
      </c>
      <c r="T29" s="24"/>
    </row>
    <row r="30" spans="1:20" ht="35.4" customHeight="1" x14ac:dyDescent="0.2">
      <c r="A30" s="24"/>
      <c r="B30" s="24"/>
      <c r="C30" s="140">
        <v>29</v>
      </c>
      <c r="D30" s="141" t="str">
        <f>IFERROR(VLOOKUP(F30,コード表!$B$2:$C$12,2,FALSE),"")</f>
        <v/>
      </c>
      <c r="E30" s="141" t="str">
        <f>IFERROR(VLOOKUP(G30,コード表!$F$2:$G$4,2,FALSE),"")</f>
        <v/>
      </c>
      <c r="F30" s="34"/>
      <c r="G30" s="149"/>
      <c r="H30" s="37"/>
      <c r="I30" s="38"/>
      <c r="J30" s="35"/>
      <c r="K30" s="35"/>
      <c r="L30" s="35"/>
      <c r="M30" s="35"/>
      <c r="N30" s="35"/>
      <c r="O30" s="42"/>
      <c r="P30" s="36"/>
      <c r="Q30" s="24"/>
      <c r="R30" s="26">
        <f>COUNTIF(D$1:D30,D30)</f>
        <v>29</v>
      </c>
      <c r="S30" s="26">
        <f>COUNTIF($P$2:P30,P30)</f>
        <v>0</v>
      </c>
      <c r="T30" s="24"/>
    </row>
    <row r="31" spans="1:20" ht="35.4" customHeight="1" x14ac:dyDescent="0.2">
      <c r="A31" s="24"/>
      <c r="B31" s="24"/>
      <c r="C31" s="140">
        <v>30</v>
      </c>
      <c r="D31" s="141" t="str">
        <f>IFERROR(VLOOKUP(F31,コード表!$B$2:$C$12,2,FALSE),"")</f>
        <v/>
      </c>
      <c r="E31" s="141" t="str">
        <f>IFERROR(VLOOKUP(G31,コード表!$F$2:$G$4,2,FALSE),"")</f>
        <v/>
      </c>
      <c r="F31" s="34"/>
      <c r="G31" s="149"/>
      <c r="H31" s="37"/>
      <c r="I31" s="38"/>
      <c r="J31" s="35"/>
      <c r="K31" s="35"/>
      <c r="L31" s="35"/>
      <c r="M31" s="35"/>
      <c r="N31" s="35"/>
      <c r="O31" s="42"/>
      <c r="P31" s="36"/>
      <c r="Q31" s="24"/>
      <c r="R31" s="26">
        <f>COUNTIF(D$1:D31,D31)</f>
        <v>30</v>
      </c>
      <c r="S31" s="26">
        <f>COUNTIF($P$2:P31,P31)</f>
        <v>0</v>
      </c>
      <c r="T31" s="24"/>
    </row>
    <row r="32" spans="1:20" ht="35.4" customHeight="1" x14ac:dyDescent="0.2">
      <c r="A32" s="24"/>
      <c r="B32" s="24"/>
      <c r="C32" s="140">
        <v>31</v>
      </c>
      <c r="D32" s="141" t="str">
        <f>IFERROR(VLOOKUP(F32,コード表!$B$2:$C$12,2,FALSE),"")</f>
        <v/>
      </c>
      <c r="E32" s="141" t="str">
        <f>IFERROR(VLOOKUP(G32,コード表!$F$2:$G$4,2,FALSE),"")</f>
        <v/>
      </c>
      <c r="F32" s="34"/>
      <c r="G32" s="149"/>
      <c r="H32" s="37"/>
      <c r="I32" s="38"/>
      <c r="J32" s="35"/>
      <c r="K32" s="35"/>
      <c r="L32" s="35"/>
      <c r="M32" s="35"/>
      <c r="N32" s="35"/>
      <c r="O32" s="42"/>
      <c r="P32" s="36"/>
      <c r="Q32" s="24"/>
      <c r="R32" s="26">
        <f>COUNTIF(D$1:D32,D32)</f>
        <v>31</v>
      </c>
      <c r="S32" s="26">
        <f>COUNTIF($P$2:P32,P32)</f>
        <v>0</v>
      </c>
      <c r="T32" s="24"/>
    </row>
    <row r="33" spans="1:20" ht="35.4" customHeight="1" x14ac:dyDescent="0.2">
      <c r="A33" s="24"/>
      <c r="B33" s="24"/>
      <c r="C33" s="140">
        <v>32</v>
      </c>
      <c r="D33" s="141" t="str">
        <f>IFERROR(VLOOKUP(F33,コード表!$B$2:$C$12,2,FALSE),"")</f>
        <v/>
      </c>
      <c r="E33" s="141" t="str">
        <f>IFERROR(VLOOKUP(G33,コード表!$F$2:$G$4,2,FALSE),"")</f>
        <v/>
      </c>
      <c r="F33" s="34"/>
      <c r="G33" s="149"/>
      <c r="H33" s="37"/>
      <c r="I33" s="38"/>
      <c r="J33" s="35"/>
      <c r="K33" s="35"/>
      <c r="L33" s="35"/>
      <c r="M33" s="35"/>
      <c r="N33" s="35"/>
      <c r="O33" s="42"/>
      <c r="P33" s="36"/>
      <c r="Q33" s="24"/>
      <c r="R33" s="26">
        <f>COUNTIF(D$1:D33,D33)</f>
        <v>32</v>
      </c>
      <c r="S33" s="26">
        <f>COUNTIF($P$2:P33,P33)</f>
        <v>0</v>
      </c>
      <c r="T33" s="24"/>
    </row>
    <row r="34" spans="1:20" ht="35.4" customHeight="1" x14ac:dyDescent="0.2">
      <c r="A34" s="24"/>
      <c r="B34" s="24"/>
      <c r="C34" s="140">
        <v>33</v>
      </c>
      <c r="D34" s="141" t="str">
        <f>IFERROR(VLOOKUP(F34,コード表!$B$2:$C$12,2,FALSE),"")</f>
        <v/>
      </c>
      <c r="E34" s="141" t="str">
        <f>IFERROR(VLOOKUP(G34,コード表!$F$2:$G$4,2,FALSE),"")</f>
        <v/>
      </c>
      <c r="F34" s="34"/>
      <c r="G34" s="149"/>
      <c r="H34" s="37"/>
      <c r="I34" s="38"/>
      <c r="J34" s="35"/>
      <c r="K34" s="35"/>
      <c r="L34" s="35"/>
      <c r="M34" s="35"/>
      <c r="N34" s="35"/>
      <c r="O34" s="42"/>
      <c r="P34" s="36"/>
      <c r="Q34" s="24"/>
      <c r="R34" s="26">
        <f>COUNTIF(D$1:D34,D34)</f>
        <v>33</v>
      </c>
      <c r="S34" s="26">
        <f>COUNTIF($P$2:P34,P34)</f>
        <v>0</v>
      </c>
      <c r="T34" s="24"/>
    </row>
    <row r="35" spans="1:20" ht="35.4" customHeight="1" x14ac:dyDescent="0.2">
      <c r="A35" s="24"/>
      <c r="B35" s="24"/>
      <c r="C35" s="140">
        <v>34</v>
      </c>
      <c r="D35" s="141" t="str">
        <f>IFERROR(VLOOKUP(F35,コード表!$B$2:$C$12,2,FALSE),"")</f>
        <v/>
      </c>
      <c r="E35" s="141" t="str">
        <f>IFERROR(VLOOKUP(G35,コード表!$F$2:$G$4,2,FALSE),"")</f>
        <v/>
      </c>
      <c r="F35" s="34"/>
      <c r="G35" s="149"/>
      <c r="H35" s="37"/>
      <c r="I35" s="38"/>
      <c r="J35" s="35"/>
      <c r="K35" s="35"/>
      <c r="L35" s="35"/>
      <c r="M35" s="35"/>
      <c r="N35" s="35"/>
      <c r="O35" s="42"/>
      <c r="P35" s="36"/>
      <c r="Q35" s="24"/>
      <c r="R35" s="26">
        <f>COUNTIF(D$1:D35,D35)</f>
        <v>34</v>
      </c>
      <c r="S35" s="26">
        <f>COUNTIF($P$2:P35,P35)</f>
        <v>0</v>
      </c>
      <c r="T35" s="24"/>
    </row>
    <row r="36" spans="1:20" ht="35.4" customHeight="1" x14ac:dyDescent="0.2">
      <c r="A36" s="24"/>
      <c r="B36" s="24"/>
      <c r="C36" s="140">
        <v>35</v>
      </c>
      <c r="D36" s="141" t="str">
        <f>IFERROR(VLOOKUP(F36,コード表!$B$2:$C$12,2,FALSE),"")</f>
        <v/>
      </c>
      <c r="E36" s="141" t="str">
        <f>IFERROR(VLOOKUP(G36,コード表!$F$2:$G$4,2,FALSE),"")</f>
        <v/>
      </c>
      <c r="F36" s="34"/>
      <c r="G36" s="149"/>
      <c r="H36" s="37"/>
      <c r="I36" s="38"/>
      <c r="J36" s="35"/>
      <c r="K36" s="35"/>
      <c r="L36" s="35"/>
      <c r="M36" s="35"/>
      <c r="N36" s="35"/>
      <c r="O36" s="42"/>
      <c r="P36" s="36"/>
      <c r="Q36" s="24"/>
      <c r="R36" s="26">
        <f>COUNTIF(D$1:D36,D36)</f>
        <v>35</v>
      </c>
      <c r="S36" s="26">
        <f>COUNTIF($P$2:P36,P36)</f>
        <v>0</v>
      </c>
      <c r="T36" s="24"/>
    </row>
    <row r="37" spans="1:20" ht="35.4" customHeight="1" x14ac:dyDescent="0.2">
      <c r="A37" s="24"/>
      <c r="B37" s="24"/>
      <c r="C37" s="140">
        <v>36</v>
      </c>
      <c r="D37" s="141" t="str">
        <f>IFERROR(VLOOKUP(F37,コード表!$B$2:$C$12,2,FALSE),"")</f>
        <v/>
      </c>
      <c r="E37" s="141" t="str">
        <f>IFERROR(VLOOKUP(G37,コード表!$F$2:$G$4,2,FALSE),"")</f>
        <v/>
      </c>
      <c r="F37" s="34"/>
      <c r="G37" s="149"/>
      <c r="H37" s="37"/>
      <c r="I37" s="38"/>
      <c r="J37" s="35"/>
      <c r="K37" s="35"/>
      <c r="L37" s="35"/>
      <c r="M37" s="35"/>
      <c r="N37" s="35"/>
      <c r="O37" s="42"/>
      <c r="P37" s="36"/>
      <c r="Q37" s="24"/>
      <c r="R37" s="26">
        <f>COUNTIF(D$1:D37,D37)</f>
        <v>36</v>
      </c>
      <c r="S37" s="26">
        <f>COUNTIF($P$2:P37,P37)</f>
        <v>0</v>
      </c>
      <c r="T37" s="24"/>
    </row>
    <row r="38" spans="1:20" ht="35.4" customHeight="1" x14ac:dyDescent="0.2">
      <c r="A38" s="24"/>
      <c r="B38" s="24"/>
      <c r="C38" s="140">
        <v>37</v>
      </c>
      <c r="D38" s="141" t="str">
        <f>IFERROR(VLOOKUP(F38,コード表!$B$2:$C$12,2,FALSE),"")</f>
        <v/>
      </c>
      <c r="E38" s="141" t="str">
        <f>IFERROR(VLOOKUP(G38,コード表!$F$2:$G$4,2,FALSE),"")</f>
        <v/>
      </c>
      <c r="F38" s="34"/>
      <c r="G38" s="149"/>
      <c r="H38" s="37"/>
      <c r="I38" s="38"/>
      <c r="J38" s="35"/>
      <c r="K38" s="35"/>
      <c r="L38" s="35"/>
      <c r="M38" s="35"/>
      <c r="N38" s="35"/>
      <c r="O38" s="42"/>
      <c r="P38" s="36"/>
      <c r="Q38" s="24"/>
      <c r="R38" s="26">
        <f>COUNTIF(D$1:D38,D38)</f>
        <v>37</v>
      </c>
      <c r="S38" s="26">
        <f>COUNTIF($P$2:P38,P38)</f>
        <v>0</v>
      </c>
      <c r="T38" s="24"/>
    </row>
    <row r="39" spans="1:20" ht="35.4" customHeight="1" x14ac:dyDescent="0.2">
      <c r="A39" s="24"/>
      <c r="B39" s="24"/>
      <c r="C39" s="140">
        <v>38</v>
      </c>
      <c r="D39" s="141" t="str">
        <f>IFERROR(VLOOKUP(F39,コード表!$B$2:$C$12,2,FALSE),"")</f>
        <v/>
      </c>
      <c r="E39" s="141" t="str">
        <f>IFERROR(VLOOKUP(G39,コード表!$F$2:$G$4,2,FALSE),"")</f>
        <v/>
      </c>
      <c r="F39" s="34"/>
      <c r="G39" s="149"/>
      <c r="H39" s="37"/>
      <c r="I39" s="38"/>
      <c r="J39" s="35"/>
      <c r="K39" s="35"/>
      <c r="L39" s="35"/>
      <c r="M39" s="35"/>
      <c r="N39" s="35"/>
      <c r="O39" s="42"/>
      <c r="P39" s="36"/>
      <c r="Q39" s="24"/>
      <c r="R39" s="26">
        <f>COUNTIF(D$1:D39,D39)</f>
        <v>38</v>
      </c>
      <c r="S39" s="26">
        <f>COUNTIF($P$2:P39,P39)</f>
        <v>0</v>
      </c>
      <c r="T39" s="24"/>
    </row>
    <row r="40" spans="1:20" ht="35.4" customHeight="1" x14ac:dyDescent="0.2">
      <c r="A40" s="24"/>
      <c r="B40" s="24"/>
      <c r="C40" s="140">
        <v>39</v>
      </c>
      <c r="D40" s="141" t="str">
        <f>IFERROR(VLOOKUP(F40,コード表!$B$2:$C$12,2,FALSE),"")</f>
        <v/>
      </c>
      <c r="E40" s="141" t="str">
        <f>IFERROR(VLOOKUP(G40,コード表!$F$2:$G$4,2,FALSE),"")</f>
        <v/>
      </c>
      <c r="F40" s="34"/>
      <c r="G40" s="149"/>
      <c r="H40" s="37"/>
      <c r="I40" s="38"/>
      <c r="J40" s="35"/>
      <c r="K40" s="35"/>
      <c r="L40" s="35"/>
      <c r="M40" s="35"/>
      <c r="N40" s="35"/>
      <c r="O40" s="42"/>
      <c r="P40" s="36"/>
      <c r="Q40" s="24"/>
      <c r="R40" s="26">
        <f>COUNTIF(D$1:D40,D40)</f>
        <v>39</v>
      </c>
      <c r="S40" s="26">
        <f>COUNTIF($P$2:P40,P40)</f>
        <v>0</v>
      </c>
      <c r="T40" s="24"/>
    </row>
    <row r="41" spans="1:20" ht="35.4" customHeight="1" x14ac:dyDescent="0.2">
      <c r="A41" s="24"/>
      <c r="B41" s="24"/>
      <c r="C41" s="140">
        <v>40</v>
      </c>
      <c r="D41" s="141" t="str">
        <f>IFERROR(VLOOKUP(F41,コード表!$B$2:$C$12,2,FALSE),"")</f>
        <v/>
      </c>
      <c r="E41" s="141" t="str">
        <f>IFERROR(VLOOKUP(G41,コード表!$F$2:$G$4,2,FALSE),"")</f>
        <v/>
      </c>
      <c r="F41" s="34"/>
      <c r="G41" s="149"/>
      <c r="H41" s="37"/>
      <c r="I41" s="38"/>
      <c r="J41" s="35"/>
      <c r="K41" s="35"/>
      <c r="L41" s="35"/>
      <c r="M41" s="35"/>
      <c r="N41" s="35"/>
      <c r="O41" s="42"/>
      <c r="P41" s="36"/>
      <c r="Q41" s="24"/>
      <c r="R41" s="26">
        <f>COUNTIF(D$1:D41,D41)</f>
        <v>40</v>
      </c>
      <c r="S41" s="26">
        <f>COUNTIF($P$2:P41,P41)</f>
        <v>0</v>
      </c>
      <c r="T41" s="24"/>
    </row>
    <row r="42" spans="1:20" ht="35.4" customHeight="1" x14ac:dyDescent="0.2">
      <c r="A42" s="24"/>
      <c r="B42" s="24"/>
      <c r="C42" s="140">
        <v>41</v>
      </c>
      <c r="D42" s="141" t="str">
        <f>IFERROR(VLOOKUP(F42,コード表!$B$2:$C$12,2,FALSE),"")</f>
        <v/>
      </c>
      <c r="E42" s="141" t="str">
        <f>IFERROR(VLOOKUP(G42,コード表!$F$2:$G$4,2,FALSE),"")</f>
        <v/>
      </c>
      <c r="F42" s="34"/>
      <c r="G42" s="149"/>
      <c r="H42" s="37"/>
      <c r="I42" s="38"/>
      <c r="J42" s="35"/>
      <c r="K42" s="35"/>
      <c r="L42" s="35"/>
      <c r="M42" s="35"/>
      <c r="N42" s="35"/>
      <c r="O42" s="42"/>
      <c r="P42" s="36"/>
      <c r="Q42" s="24"/>
      <c r="R42" s="26">
        <f>COUNTIF(D$1:D42,D42)</f>
        <v>41</v>
      </c>
      <c r="S42" s="26">
        <f>COUNTIF($P$2:P42,P42)</f>
        <v>0</v>
      </c>
      <c r="T42" s="24"/>
    </row>
    <row r="43" spans="1:20" ht="35.4" customHeight="1" x14ac:dyDescent="0.2">
      <c r="A43" s="24"/>
      <c r="B43" s="24"/>
      <c r="C43" s="140">
        <v>42</v>
      </c>
      <c r="D43" s="141" t="str">
        <f>IFERROR(VLOOKUP(F43,コード表!$B$2:$C$12,2,FALSE),"")</f>
        <v/>
      </c>
      <c r="E43" s="141" t="str">
        <f>IFERROR(VLOOKUP(G43,コード表!$F$2:$G$4,2,FALSE),"")</f>
        <v/>
      </c>
      <c r="F43" s="34"/>
      <c r="G43" s="149"/>
      <c r="H43" s="37"/>
      <c r="I43" s="38"/>
      <c r="J43" s="35"/>
      <c r="K43" s="35"/>
      <c r="L43" s="35"/>
      <c r="M43" s="35"/>
      <c r="N43" s="35"/>
      <c r="O43" s="42"/>
      <c r="P43" s="36"/>
      <c r="Q43" s="24"/>
      <c r="R43" s="26">
        <f>COUNTIF(D$1:D43,D43)</f>
        <v>42</v>
      </c>
      <c r="S43" s="26">
        <f>COUNTIF($P$2:P43,P43)</f>
        <v>0</v>
      </c>
      <c r="T43" s="24"/>
    </row>
    <row r="44" spans="1:20" ht="35.4" customHeight="1" x14ac:dyDescent="0.2">
      <c r="A44" s="24"/>
      <c r="B44" s="24"/>
      <c r="C44" s="140">
        <v>43</v>
      </c>
      <c r="D44" s="141" t="str">
        <f>IFERROR(VLOOKUP(F44,コード表!$B$2:$C$12,2,FALSE),"")</f>
        <v/>
      </c>
      <c r="E44" s="141" t="str">
        <f>IFERROR(VLOOKUP(G44,コード表!$F$2:$G$4,2,FALSE),"")</f>
        <v/>
      </c>
      <c r="F44" s="34"/>
      <c r="G44" s="149"/>
      <c r="H44" s="37"/>
      <c r="I44" s="38"/>
      <c r="J44" s="35"/>
      <c r="K44" s="35"/>
      <c r="L44" s="35"/>
      <c r="M44" s="35"/>
      <c r="N44" s="35"/>
      <c r="O44" s="42"/>
      <c r="P44" s="36"/>
      <c r="Q44" s="24"/>
      <c r="R44" s="26">
        <f>COUNTIF(D$1:D44,D44)</f>
        <v>43</v>
      </c>
      <c r="S44" s="26">
        <f>COUNTIF($P$2:P44,P44)</f>
        <v>0</v>
      </c>
      <c r="T44" s="24"/>
    </row>
    <row r="45" spans="1:20" ht="35.4" customHeight="1" x14ac:dyDescent="0.2">
      <c r="A45" s="24"/>
      <c r="B45" s="24"/>
      <c r="C45" s="140">
        <v>44</v>
      </c>
      <c r="D45" s="141" t="str">
        <f>IFERROR(VLOOKUP(F45,コード表!$B$2:$C$12,2,FALSE),"")</f>
        <v/>
      </c>
      <c r="E45" s="141" t="str">
        <f>IFERROR(VLOOKUP(G45,コード表!$F$2:$G$4,2,FALSE),"")</f>
        <v/>
      </c>
      <c r="F45" s="34"/>
      <c r="G45" s="149"/>
      <c r="H45" s="37"/>
      <c r="I45" s="38"/>
      <c r="J45" s="35"/>
      <c r="K45" s="35"/>
      <c r="L45" s="35"/>
      <c r="M45" s="35"/>
      <c r="N45" s="35"/>
      <c r="O45" s="42"/>
      <c r="P45" s="36"/>
      <c r="Q45" s="24"/>
      <c r="R45" s="26">
        <f>COUNTIF(D$1:D45,D45)</f>
        <v>44</v>
      </c>
      <c r="S45" s="26">
        <f>COUNTIF($P$2:P45,P45)</f>
        <v>0</v>
      </c>
      <c r="T45" s="24"/>
    </row>
    <row r="46" spans="1:20" ht="35.4" customHeight="1" x14ac:dyDescent="0.2">
      <c r="A46" s="24"/>
      <c r="B46" s="24"/>
      <c r="C46" s="140">
        <v>45</v>
      </c>
      <c r="D46" s="141" t="str">
        <f>IFERROR(VLOOKUP(F46,コード表!$B$2:$C$12,2,FALSE),"")</f>
        <v/>
      </c>
      <c r="E46" s="141" t="str">
        <f>IFERROR(VLOOKUP(G46,コード表!$F$2:$G$4,2,FALSE),"")</f>
        <v/>
      </c>
      <c r="F46" s="34"/>
      <c r="G46" s="149"/>
      <c r="H46" s="37"/>
      <c r="I46" s="38"/>
      <c r="J46" s="35"/>
      <c r="K46" s="35"/>
      <c r="L46" s="35"/>
      <c r="M46" s="35"/>
      <c r="N46" s="35"/>
      <c r="O46" s="42"/>
      <c r="P46" s="36"/>
      <c r="Q46" s="24"/>
      <c r="R46" s="26">
        <f>COUNTIF(D$1:D46,D46)</f>
        <v>45</v>
      </c>
      <c r="S46" s="26">
        <f>COUNTIF($P$2:P46,P46)</f>
        <v>0</v>
      </c>
      <c r="T46" s="24"/>
    </row>
    <row r="47" spans="1:20" ht="35.4" customHeight="1" x14ac:dyDescent="0.2">
      <c r="A47" s="24"/>
      <c r="B47" s="24"/>
      <c r="C47" s="140">
        <v>46</v>
      </c>
      <c r="D47" s="141" t="str">
        <f>IFERROR(VLOOKUP(F47,コード表!$B$2:$C$12,2,FALSE),"")</f>
        <v/>
      </c>
      <c r="E47" s="141" t="str">
        <f>IFERROR(VLOOKUP(G47,コード表!$F$2:$G$4,2,FALSE),"")</f>
        <v/>
      </c>
      <c r="F47" s="34"/>
      <c r="G47" s="149"/>
      <c r="H47" s="37"/>
      <c r="I47" s="38"/>
      <c r="J47" s="35"/>
      <c r="K47" s="35"/>
      <c r="L47" s="35"/>
      <c r="M47" s="35"/>
      <c r="N47" s="35"/>
      <c r="O47" s="42"/>
      <c r="P47" s="36"/>
      <c r="Q47" s="24"/>
      <c r="R47" s="26">
        <f>COUNTIF(D$1:D47,D47)</f>
        <v>46</v>
      </c>
      <c r="S47" s="26">
        <f>COUNTIF($P$2:P47,P47)</f>
        <v>0</v>
      </c>
      <c r="T47" s="24"/>
    </row>
    <row r="48" spans="1:20" ht="35.4" customHeight="1" x14ac:dyDescent="0.2">
      <c r="A48" s="24"/>
      <c r="B48" s="24"/>
      <c r="C48" s="140">
        <v>47</v>
      </c>
      <c r="D48" s="141" t="str">
        <f>IFERROR(VLOOKUP(F48,コード表!$B$2:$C$12,2,FALSE),"")</f>
        <v/>
      </c>
      <c r="E48" s="141" t="str">
        <f>IFERROR(VLOOKUP(G48,コード表!$F$2:$G$4,2,FALSE),"")</f>
        <v/>
      </c>
      <c r="F48" s="34"/>
      <c r="G48" s="149"/>
      <c r="H48" s="37"/>
      <c r="I48" s="38"/>
      <c r="J48" s="35"/>
      <c r="K48" s="35"/>
      <c r="L48" s="35"/>
      <c r="M48" s="35"/>
      <c r="N48" s="35"/>
      <c r="O48" s="42"/>
      <c r="P48" s="36"/>
      <c r="Q48" s="24"/>
      <c r="R48" s="26">
        <f>COUNTIF(D$1:D48,D48)</f>
        <v>47</v>
      </c>
      <c r="S48" s="26">
        <f>COUNTIF($P$2:P48,P48)</f>
        <v>0</v>
      </c>
      <c r="T48" s="24"/>
    </row>
    <row r="49" spans="1:20" ht="35.4" customHeight="1" x14ac:dyDescent="0.2">
      <c r="A49" s="24"/>
      <c r="B49" s="24"/>
      <c r="C49" s="140">
        <v>48</v>
      </c>
      <c r="D49" s="141" t="str">
        <f>IFERROR(VLOOKUP(F49,コード表!$B$2:$C$12,2,FALSE),"")</f>
        <v/>
      </c>
      <c r="E49" s="141" t="str">
        <f>IFERROR(VLOOKUP(G49,コード表!$F$2:$G$4,2,FALSE),"")</f>
        <v/>
      </c>
      <c r="F49" s="34"/>
      <c r="G49" s="149"/>
      <c r="H49" s="37"/>
      <c r="I49" s="38"/>
      <c r="J49" s="35"/>
      <c r="K49" s="35"/>
      <c r="L49" s="35"/>
      <c r="M49" s="35"/>
      <c r="N49" s="35"/>
      <c r="O49" s="42"/>
      <c r="P49" s="36"/>
      <c r="Q49" s="24"/>
      <c r="R49" s="26">
        <f>COUNTIF(D$1:D49,D49)</f>
        <v>48</v>
      </c>
      <c r="S49" s="26">
        <f>COUNTIF($P$2:P49,P49)</f>
        <v>0</v>
      </c>
      <c r="T49" s="24"/>
    </row>
    <row r="50" spans="1:20" ht="35.4" customHeight="1" x14ac:dyDescent="0.2">
      <c r="A50" s="24"/>
      <c r="B50" s="24"/>
      <c r="C50" s="140">
        <v>49</v>
      </c>
      <c r="D50" s="141" t="str">
        <f>IFERROR(VLOOKUP(F50,コード表!$B$2:$C$12,2,FALSE),"")</f>
        <v/>
      </c>
      <c r="E50" s="141" t="str">
        <f>IFERROR(VLOOKUP(G50,コード表!$F$2:$G$4,2,FALSE),"")</f>
        <v/>
      </c>
      <c r="F50" s="34"/>
      <c r="G50" s="149"/>
      <c r="H50" s="37"/>
      <c r="I50" s="38"/>
      <c r="J50" s="35"/>
      <c r="K50" s="35"/>
      <c r="L50" s="35"/>
      <c r="M50" s="35"/>
      <c r="N50" s="35"/>
      <c r="O50" s="42"/>
      <c r="P50" s="36"/>
      <c r="Q50" s="24"/>
      <c r="R50" s="26">
        <f>COUNTIF(D$1:D50,D50)</f>
        <v>49</v>
      </c>
      <c r="S50" s="26">
        <f>COUNTIF($P$2:P50,P50)</f>
        <v>0</v>
      </c>
      <c r="T50" s="24"/>
    </row>
    <row r="51" spans="1:20" ht="35.4" customHeight="1" x14ac:dyDescent="0.2">
      <c r="A51" s="24"/>
      <c r="B51" s="24"/>
      <c r="C51" s="140">
        <v>50</v>
      </c>
      <c r="D51" s="141" t="str">
        <f>IFERROR(VLOOKUP(F51,コード表!$B$2:$C$12,2,FALSE),"")</f>
        <v/>
      </c>
      <c r="E51" s="141" t="str">
        <f>IFERROR(VLOOKUP(G51,コード表!$F$2:$G$4,2,FALSE),"")</f>
        <v/>
      </c>
      <c r="F51" s="34"/>
      <c r="G51" s="149"/>
      <c r="H51" s="37"/>
      <c r="I51" s="38"/>
      <c r="J51" s="35"/>
      <c r="K51" s="35"/>
      <c r="L51" s="35"/>
      <c r="M51" s="35"/>
      <c r="N51" s="35"/>
      <c r="O51" s="42"/>
      <c r="P51" s="36"/>
      <c r="Q51" s="24"/>
      <c r="R51" s="26">
        <f>COUNTIF(D$1:D51,D51)</f>
        <v>50</v>
      </c>
      <c r="S51" s="26">
        <f>COUNTIF($P$2:P51,P51)</f>
        <v>0</v>
      </c>
      <c r="T51" s="24"/>
    </row>
    <row r="52" spans="1:20" ht="35.4" customHeight="1" x14ac:dyDescent="0.2">
      <c r="A52" s="24"/>
      <c r="B52" s="24"/>
      <c r="C52" s="140">
        <v>51</v>
      </c>
      <c r="D52" s="141" t="str">
        <f>IFERROR(VLOOKUP(F52,コード表!$B$2:$C$12,2,FALSE),"")</f>
        <v/>
      </c>
      <c r="E52" s="141" t="str">
        <f>IFERROR(VLOOKUP(G52,コード表!$F$2:$G$4,2,FALSE),"")</f>
        <v/>
      </c>
      <c r="F52" s="34"/>
      <c r="G52" s="149"/>
      <c r="H52" s="37"/>
      <c r="I52" s="38"/>
      <c r="J52" s="35"/>
      <c r="K52" s="35"/>
      <c r="L52" s="35"/>
      <c r="M52" s="35"/>
      <c r="N52" s="35"/>
      <c r="O52" s="42"/>
      <c r="P52" s="36"/>
      <c r="Q52" s="24"/>
      <c r="R52" s="26">
        <f>COUNTIF(D$1:D52,D52)</f>
        <v>51</v>
      </c>
      <c r="S52" s="26">
        <f>COUNTIF($P$2:P52,P52)</f>
        <v>0</v>
      </c>
      <c r="T52" s="24"/>
    </row>
    <row r="53" spans="1:20" ht="35.4" customHeight="1" x14ac:dyDescent="0.2">
      <c r="A53" s="24"/>
      <c r="B53" s="24"/>
      <c r="C53" s="140">
        <v>52</v>
      </c>
      <c r="D53" s="141" t="str">
        <f>IFERROR(VLOOKUP(F53,コード表!$B$2:$C$12,2,FALSE),"")</f>
        <v/>
      </c>
      <c r="E53" s="141" t="str">
        <f>IFERROR(VLOOKUP(G53,コード表!$F$2:$G$4,2,FALSE),"")</f>
        <v/>
      </c>
      <c r="F53" s="34"/>
      <c r="G53" s="149"/>
      <c r="H53" s="37"/>
      <c r="I53" s="38"/>
      <c r="J53" s="35"/>
      <c r="K53" s="35"/>
      <c r="L53" s="35"/>
      <c r="M53" s="35"/>
      <c r="N53" s="35"/>
      <c r="O53" s="42"/>
      <c r="P53" s="36"/>
      <c r="Q53" s="24"/>
      <c r="R53" s="26">
        <f>COUNTIF(D$1:D53,D53)</f>
        <v>52</v>
      </c>
      <c r="S53" s="26">
        <f>COUNTIF($P$2:P53,P53)</f>
        <v>0</v>
      </c>
      <c r="T53" s="24"/>
    </row>
    <row r="54" spans="1:20" ht="35.4" customHeight="1" x14ac:dyDescent="0.2">
      <c r="A54" s="24"/>
      <c r="B54" s="24"/>
      <c r="C54" s="140">
        <v>53</v>
      </c>
      <c r="D54" s="141" t="str">
        <f>IFERROR(VLOOKUP(F54,コード表!$B$2:$C$12,2,FALSE),"")</f>
        <v/>
      </c>
      <c r="E54" s="141" t="str">
        <f>IFERROR(VLOOKUP(G54,コード表!$F$2:$G$4,2,FALSE),"")</f>
        <v/>
      </c>
      <c r="F54" s="34"/>
      <c r="G54" s="149"/>
      <c r="H54" s="37"/>
      <c r="I54" s="38"/>
      <c r="J54" s="35"/>
      <c r="K54" s="35"/>
      <c r="L54" s="35"/>
      <c r="M54" s="35"/>
      <c r="N54" s="35"/>
      <c r="O54" s="42"/>
      <c r="P54" s="36"/>
      <c r="Q54" s="24"/>
      <c r="R54" s="26">
        <f>COUNTIF(D$1:D54,D54)</f>
        <v>53</v>
      </c>
      <c r="S54" s="26">
        <f>COUNTIF($P$2:P54,P54)</f>
        <v>0</v>
      </c>
      <c r="T54" s="24"/>
    </row>
    <row r="55" spans="1:20" ht="35.4" customHeight="1" x14ac:dyDescent="0.2">
      <c r="A55" s="24"/>
      <c r="B55" s="24"/>
      <c r="C55" s="140">
        <v>54</v>
      </c>
      <c r="D55" s="141" t="str">
        <f>IFERROR(VLOOKUP(F55,コード表!$B$2:$C$12,2,FALSE),"")</f>
        <v/>
      </c>
      <c r="E55" s="141" t="str">
        <f>IFERROR(VLOOKUP(G55,コード表!$F$2:$G$4,2,FALSE),"")</f>
        <v/>
      </c>
      <c r="F55" s="34"/>
      <c r="G55" s="149"/>
      <c r="H55" s="37"/>
      <c r="I55" s="38"/>
      <c r="J55" s="35"/>
      <c r="K55" s="35"/>
      <c r="L55" s="35"/>
      <c r="M55" s="35"/>
      <c r="N55" s="35"/>
      <c r="O55" s="42"/>
      <c r="P55" s="36"/>
      <c r="Q55" s="24"/>
      <c r="R55" s="26">
        <f>COUNTIF(D$1:D55,D55)</f>
        <v>54</v>
      </c>
      <c r="S55" s="26">
        <f>COUNTIF($P$2:P55,P55)</f>
        <v>0</v>
      </c>
      <c r="T55" s="24"/>
    </row>
    <row r="56" spans="1:20" ht="35.4" customHeight="1" x14ac:dyDescent="0.2">
      <c r="A56" s="24"/>
      <c r="B56" s="24"/>
      <c r="C56" s="140">
        <v>55</v>
      </c>
      <c r="D56" s="141" t="str">
        <f>IFERROR(VLOOKUP(F56,コード表!$B$2:$C$12,2,FALSE),"")</f>
        <v/>
      </c>
      <c r="E56" s="141" t="str">
        <f>IFERROR(VLOOKUP(G56,コード表!$F$2:$G$4,2,FALSE),"")</f>
        <v/>
      </c>
      <c r="F56" s="34"/>
      <c r="G56" s="149"/>
      <c r="H56" s="37"/>
      <c r="I56" s="38"/>
      <c r="J56" s="35"/>
      <c r="K56" s="35"/>
      <c r="L56" s="35"/>
      <c r="M56" s="35"/>
      <c r="N56" s="35"/>
      <c r="O56" s="42"/>
      <c r="P56" s="36"/>
      <c r="Q56" s="24"/>
      <c r="R56" s="26">
        <f>COUNTIF(D$1:D56,D56)</f>
        <v>55</v>
      </c>
      <c r="S56" s="26">
        <f>COUNTIF($P$2:P56,P56)</f>
        <v>0</v>
      </c>
      <c r="T56" s="24"/>
    </row>
    <row r="57" spans="1:20" ht="35.4" customHeight="1" x14ac:dyDescent="0.2">
      <c r="A57" s="24"/>
      <c r="B57" s="24"/>
      <c r="C57" s="140">
        <v>56</v>
      </c>
      <c r="D57" s="141" t="str">
        <f>IFERROR(VLOOKUP(F57,コード表!$B$2:$C$12,2,FALSE),"")</f>
        <v/>
      </c>
      <c r="E57" s="141" t="str">
        <f>IFERROR(VLOOKUP(G57,コード表!$F$2:$G$4,2,FALSE),"")</f>
        <v/>
      </c>
      <c r="F57" s="34"/>
      <c r="G57" s="149"/>
      <c r="H57" s="37"/>
      <c r="I57" s="38"/>
      <c r="J57" s="35"/>
      <c r="K57" s="35"/>
      <c r="L57" s="35"/>
      <c r="M57" s="35"/>
      <c r="N57" s="35"/>
      <c r="O57" s="42"/>
      <c r="P57" s="36"/>
      <c r="Q57" s="24"/>
      <c r="R57" s="26">
        <f>COUNTIF(D$1:D57,D57)</f>
        <v>56</v>
      </c>
      <c r="S57" s="26">
        <f>COUNTIF($P$2:P57,P57)</f>
        <v>0</v>
      </c>
      <c r="T57" s="24"/>
    </row>
    <row r="58" spans="1:20" ht="35.4" customHeight="1" x14ac:dyDescent="0.2">
      <c r="A58" s="24"/>
      <c r="B58" s="24"/>
      <c r="C58" s="140">
        <v>57</v>
      </c>
      <c r="D58" s="141" t="str">
        <f>IFERROR(VLOOKUP(F58,コード表!$B$2:$C$12,2,FALSE),"")</f>
        <v/>
      </c>
      <c r="E58" s="141" t="str">
        <f>IFERROR(VLOOKUP(G58,コード表!$F$2:$G$4,2,FALSE),"")</f>
        <v/>
      </c>
      <c r="F58" s="34"/>
      <c r="G58" s="149"/>
      <c r="H58" s="37"/>
      <c r="I58" s="38"/>
      <c r="J58" s="35"/>
      <c r="K58" s="35"/>
      <c r="L58" s="35"/>
      <c r="M58" s="35"/>
      <c r="N58" s="35"/>
      <c r="O58" s="42"/>
      <c r="P58" s="36"/>
      <c r="Q58" s="24"/>
      <c r="R58" s="26">
        <f>COUNTIF(D$1:D58,D58)</f>
        <v>57</v>
      </c>
      <c r="S58" s="26">
        <f>COUNTIF($P$2:P58,P58)</f>
        <v>0</v>
      </c>
      <c r="T58" s="24"/>
    </row>
    <row r="59" spans="1:20" ht="35.4" customHeight="1" x14ac:dyDescent="0.2">
      <c r="A59" s="24"/>
      <c r="B59" s="24"/>
      <c r="C59" s="140">
        <v>58</v>
      </c>
      <c r="D59" s="141" t="str">
        <f>IFERROR(VLOOKUP(F59,コード表!$B$2:$C$12,2,FALSE),"")</f>
        <v/>
      </c>
      <c r="E59" s="141" t="str">
        <f>IFERROR(VLOOKUP(G59,コード表!$F$2:$G$4,2,FALSE),"")</f>
        <v/>
      </c>
      <c r="F59" s="34"/>
      <c r="G59" s="149"/>
      <c r="H59" s="37"/>
      <c r="I59" s="38"/>
      <c r="J59" s="35"/>
      <c r="K59" s="35"/>
      <c r="L59" s="35"/>
      <c r="M59" s="35"/>
      <c r="N59" s="35"/>
      <c r="O59" s="42"/>
      <c r="P59" s="36"/>
      <c r="Q59" s="24"/>
      <c r="R59" s="26">
        <f>COUNTIF(D$1:D59,D59)</f>
        <v>58</v>
      </c>
      <c r="S59" s="26">
        <f>COUNTIF($P$2:P59,P59)</f>
        <v>0</v>
      </c>
      <c r="T59" s="24"/>
    </row>
    <row r="60" spans="1:20" ht="35.4" customHeight="1" x14ac:dyDescent="0.2">
      <c r="A60" s="24"/>
      <c r="B60" s="24"/>
      <c r="C60" s="140">
        <v>59</v>
      </c>
      <c r="D60" s="141" t="str">
        <f>IFERROR(VLOOKUP(F60,コード表!$B$2:$C$12,2,FALSE),"")</f>
        <v/>
      </c>
      <c r="E60" s="141" t="str">
        <f>IFERROR(VLOOKUP(G60,コード表!$F$2:$G$4,2,FALSE),"")</f>
        <v/>
      </c>
      <c r="F60" s="34"/>
      <c r="G60" s="149"/>
      <c r="H60" s="39"/>
      <c r="I60" s="39"/>
      <c r="J60" s="39"/>
      <c r="K60" s="39"/>
      <c r="L60" s="39"/>
      <c r="M60" s="39"/>
      <c r="N60" s="39"/>
      <c r="O60" s="43"/>
      <c r="P60" s="36"/>
      <c r="Q60" s="24"/>
      <c r="R60" s="26">
        <f>COUNTIF(D$1:D60,D60)</f>
        <v>59</v>
      </c>
      <c r="S60" s="26">
        <f>COUNTIF($P$2:P60,P60)</f>
        <v>0</v>
      </c>
      <c r="T60" s="24"/>
    </row>
    <row r="61" spans="1:20" ht="35.4" customHeight="1" x14ac:dyDescent="0.2">
      <c r="A61" s="24"/>
      <c r="B61" s="24"/>
      <c r="C61" s="140">
        <v>60</v>
      </c>
      <c r="D61" s="141" t="str">
        <f>IFERROR(VLOOKUP(F61,コード表!$B$2:$C$12,2,FALSE),"")</f>
        <v/>
      </c>
      <c r="E61" s="141" t="str">
        <f>IFERROR(VLOOKUP(G61,コード表!$F$2:$G$4,2,FALSE),"")</f>
        <v/>
      </c>
      <c r="F61" s="34"/>
      <c r="G61" s="149"/>
      <c r="H61" s="39"/>
      <c r="I61" s="39"/>
      <c r="J61" s="39"/>
      <c r="K61" s="39"/>
      <c r="L61" s="39"/>
      <c r="M61" s="39"/>
      <c r="N61" s="39"/>
      <c r="O61" s="43"/>
      <c r="P61" s="36"/>
      <c r="Q61" s="24"/>
      <c r="R61" s="26">
        <f>COUNTIF(D$1:D61,D61)</f>
        <v>60</v>
      </c>
      <c r="S61" s="26">
        <f>COUNTIF($P$2:P61,P61)</f>
        <v>0</v>
      </c>
      <c r="T61" s="24"/>
    </row>
    <row r="62" spans="1:20" ht="35.4" customHeight="1" x14ac:dyDescent="0.2">
      <c r="A62" s="24"/>
      <c r="B62" s="24"/>
      <c r="C62" s="140">
        <v>61</v>
      </c>
      <c r="D62" s="141" t="str">
        <f>IFERROR(VLOOKUP(F62,コード表!$B$2:$C$12,2,FALSE),"")</f>
        <v/>
      </c>
      <c r="E62" s="141" t="str">
        <f>IFERROR(VLOOKUP(G62,コード表!$F$2:$G$4,2,FALSE),"")</f>
        <v/>
      </c>
      <c r="F62" s="34"/>
      <c r="G62" s="149"/>
      <c r="H62" s="39"/>
      <c r="I62" s="39"/>
      <c r="J62" s="39"/>
      <c r="K62" s="39"/>
      <c r="L62" s="39"/>
      <c r="M62" s="39"/>
      <c r="N62" s="39"/>
      <c r="O62" s="43"/>
      <c r="P62" s="36"/>
      <c r="Q62" s="24"/>
      <c r="R62" s="26">
        <f>COUNTIF(D$1:D62,D62)</f>
        <v>61</v>
      </c>
      <c r="S62" s="26">
        <f>COUNTIF($P$2:P62,P62)</f>
        <v>0</v>
      </c>
      <c r="T62" s="24"/>
    </row>
    <row r="63" spans="1:20" ht="35.4" customHeight="1" x14ac:dyDescent="0.2">
      <c r="A63" s="24"/>
      <c r="B63" s="24"/>
      <c r="C63" s="140">
        <v>62</v>
      </c>
      <c r="D63" s="141" t="str">
        <f>IFERROR(VLOOKUP(F63,コード表!$B$2:$C$12,2,FALSE),"")</f>
        <v/>
      </c>
      <c r="E63" s="141" t="str">
        <f>IFERROR(VLOOKUP(G63,コード表!$F$2:$G$4,2,FALSE),"")</f>
        <v/>
      </c>
      <c r="F63" s="34"/>
      <c r="G63" s="149"/>
      <c r="H63" s="39"/>
      <c r="I63" s="39"/>
      <c r="J63" s="39"/>
      <c r="K63" s="39"/>
      <c r="L63" s="39"/>
      <c r="M63" s="39"/>
      <c r="N63" s="39"/>
      <c r="O63" s="43"/>
      <c r="P63" s="36"/>
      <c r="Q63" s="24"/>
      <c r="R63" s="26">
        <f>COUNTIF(D$1:D63,D63)</f>
        <v>62</v>
      </c>
      <c r="S63" s="26">
        <f>COUNTIF($P$2:P63,P63)</f>
        <v>0</v>
      </c>
      <c r="T63" s="24"/>
    </row>
    <row r="64" spans="1:20" ht="35.4" customHeight="1" x14ac:dyDescent="0.2">
      <c r="A64" s="24"/>
      <c r="B64" s="24"/>
      <c r="C64" s="140">
        <v>63</v>
      </c>
      <c r="D64" s="141" t="str">
        <f>IFERROR(VLOOKUP(F64,コード表!$B$2:$C$12,2,FALSE),"")</f>
        <v/>
      </c>
      <c r="E64" s="141" t="str">
        <f>IFERROR(VLOOKUP(G64,コード表!$F$2:$G$4,2,FALSE),"")</f>
        <v/>
      </c>
      <c r="F64" s="34"/>
      <c r="G64" s="149"/>
      <c r="H64" s="39"/>
      <c r="I64" s="39"/>
      <c r="J64" s="39"/>
      <c r="K64" s="39"/>
      <c r="L64" s="39"/>
      <c r="M64" s="39"/>
      <c r="N64" s="39"/>
      <c r="O64" s="43"/>
      <c r="P64" s="36"/>
      <c r="Q64" s="24"/>
      <c r="R64" s="26">
        <f>COUNTIF(D$1:D64,D64)</f>
        <v>63</v>
      </c>
      <c r="S64" s="26">
        <f>COUNTIF($P$2:P64,P64)</f>
        <v>0</v>
      </c>
      <c r="T64" s="24"/>
    </row>
    <row r="65" spans="1:20" ht="35.4" customHeight="1" x14ac:dyDescent="0.2">
      <c r="A65" s="24"/>
      <c r="B65" s="24"/>
      <c r="C65" s="140">
        <v>64</v>
      </c>
      <c r="D65" s="141" t="str">
        <f>IFERROR(VLOOKUP(F65,コード表!$B$2:$C$12,2,FALSE),"")</f>
        <v/>
      </c>
      <c r="E65" s="141" t="str">
        <f>IFERROR(VLOOKUP(G65,コード表!$F$2:$G$4,2,FALSE),"")</f>
        <v/>
      </c>
      <c r="F65" s="34"/>
      <c r="G65" s="149"/>
      <c r="H65" s="39"/>
      <c r="I65" s="39"/>
      <c r="J65" s="39"/>
      <c r="K65" s="39"/>
      <c r="L65" s="39"/>
      <c r="M65" s="39"/>
      <c r="N65" s="39"/>
      <c r="O65" s="43"/>
      <c r="P65" s="36"/>
      <c r="Q65" s="24"/>
      <c r="R65" s="26">
        <f>COUNTIF(D$1:D65,D65)</f>
        <v>64</v>
      </c>
      <c r="S65" s="26">
        <f>COUNTIF($P$2:P65,P65)</f>
        <v>0</v>
      </c>
      <c r="T65" s="24"/>
    </row>
    <row r="66" spans="1:20" ht="35.4" customHeight="1" x14ac:dyDescent="0.2">
      <c r="A66" s="24"/>
      <c r="B66" s="24"/>
      <c r="C66" s="140">
        <v>65</v>
      </c>
      <c r="D66" s="141" t="str">
        <f>IFERROR(VLOOKUP(F66,コード表!$B$2:$C$12,2,FALSE),"")</f>
        <v/>
      </c>
      <c r="E66" s="141" t="str">
        <f>IFERROR(VLOOKUP(G66,コード表!$F$2:$G$4,2,FALSE),"")</f>
        <v/>
      </c>
      <c r="F66" s="34"/>
      <c r="G66" s="149"/>
      <c r="H66" s="39"/>
      <c r="I66" s="39"/>
      <c r="J66" s="39"/>
      <c r="K66" s="39"/>
      <c r="L66" s="39"/>
      <c r="M66" s="39"/>
      <c r="N66" s="39"/>
      <c r="O66" s="43"/>
      <c r="P66" s="36"/>
      <c r="Q66" s="24"/>
      <c r="R66" s="26">
        <f>COUNTIF(D$1:D66,D66)</f>
        <v>65</v>
      </c>
      <c r="S66" s="26">
        <f>COUNTIF($P$2:P66,P66)</f>
        <v>0</v>
      </c>
      <c r="T66" s="24"/>
    </row>
    <row r="67" spans="1:20" ht="35.4" customHeight="1" x14ac:dyDescent="0.2">
      <c r="A67" s="24"/>
      <c r="B67" s="24"/>
      <c r="C67" s="140">
        <v>66</v>
      </c>
      <c r="D67" s="141" t="str">
        <f>IFERROR(VLOOKUP(F67,コード表!$B$2:$C$12,2,FALSE),"")</f>
        <v/>
      </c>
      <c r="E67" s="141" t="str">
        <f>IFERROR(VLOOKUP(G67,コード表!$F$2:$G$4,2,FALSE),"")</f>
        <v/>
      </c>
      <c r="F67" s="34"/>
      <c r="G67" s="149"/>
      <c r="H67" s="39"/>
      <c r="I67" s="39"/>
      <c r="J67" s="39"/>
      <c r="K67" s="39"/>
      <c r="L67" s="39"/>
      <c r="M67" s="39"/>
      <c r="N67" s="39"/>
      <c r="O67" s="43"/>
      <c r="P67" s="36"/>
      <c r="Q67" s="24"/>
      <c r="R67" s="26">
        <f>COUNTIF(D$1:D67,D67)</f>
        <v>66</v>
      </c>
      <c r="S67" s="26">
        <f>COUNTIF($P$2:P67,P67)</f>
        <v>0</v>
      </c>
      <c r="T67" s="24"/>
    </row>
    <row r="68" spans="1:20" ht="35.4" customHeight="1" x14ac:dyDescent="0.2">
      <c r="A68" s="24"/>
      <c r="B68" s="24"/>
      <c r="C68" s="140">
        <v>67</v>
      </c>
      <c r="D68" s="141" t="str">
        <f>IFERROR(VLOOKUP(F68,コード表!$B$2:$C$12,2,FALSE),"")</f>
        <v/>
      </c>
      <c r="E68" s="141" t="str">
        <f>IFERROR(VLOOKUP(G68,コード表!$F$2:$G$4,2,FALSE),"")</f>
        <v/>
      </c>
      <c r="F68" s="34"/>
      <c r="G68" s="149"/>
      <c r="H68" s="39"/>
      <c r="I68" s="39"/>
      <c r="J68" s="39"/>
      <c r="K68" s="39"/>
      <c r="L68" s="39"/>
      <c r="M68" s="39"/>
      <c r="N68" s="39"/>
      <c r="O68" s="43"/>
      <c r="P68" s="36"/>
      <c r="Q68" s="24"/>
      <c r="R68" s="26">
        <f>COUNTIF(D$1:D68,D68)</f>
        <v>67</v>
      </c>
      <c r="S68" s="26">
        <f>COUNTIF($P$2:P68,P68)</f>
        <v>0</v>
      </c>
      <c r="T68" s="24"/>
    </row>
    <row r="69" spans="1:20" ht="35.4" customHeight="1" x14ac:dyDescent="0.2">
      <c r="A69" s="24"/>
      <c r="B69" s="24"/>
      <c r="C69" s="140">
        <v>68</v>
      </c>
      <c r="D69" s="141" t="str">
        <f>IFERROR(VLOOKUP(F69,コード表!$B$2:$C$12,2,FALSE),"")</f>
        <v/>
      </c>
      <c r="E69" s="141" t="str">
        <f>IFERROR(VLOOKUP(G69,コード表!$F$2:$G$4,2,FALSE),"")</f>
        <v/>
      </c>
      <c r="F69" s="34"/>
      <c r="G69" s="149"/>
      <c r="H69" s="39"/>
      <c r="I69" s="39"/>
      <c r="J69" s="39"/>
      <c r="K69" s="39"/>
      <c r="L69" s="39"/>
      <c r="M69" s="39"/>
      <c r="N69" s="39"/>
      <c r="O69" s="43"/>
      <c r="P69" s="36"/>
      <c r="Q69" s="24"/>
      <c r="R69" s="26">
        <f>COUNTIF(D$1:D69,D69)</f>
        <v>68</v>
      </c>
      <c r="S69" s="26">
        <f>COUNTIF($P$2:P69,P69)</f>
        <v>0</v>
      </c>
      <c r="T69" s="24"/>
    </row>
    <row r="70" spans="1:20" ht="35.4" customHeight="1" x14ac:dyDescent="0.2">
      <c r="A70" s="24"/>
      <c r="B70" s="24"/>
      <c r="C70" s="140">
        <v>69</v>
      </c>
      <c r="D70" s="141" t="str">
        <f>IFERROR(VLOOKUP(F70,コード表!$B$2:$C$12,2,FALSE),"")</f>
        <v/>
      </c>
      <c r="E70" s="141" t="str">
        <f>IFERROR(VLOOKUP(G70,コード表!$F$2:$G$4,2,FALSE),"")</f>
        <v/>
      </c>
      <c r="F70" s="34"/>
      <c r="G70" s="149"/>
      <c r="H70" s="39"/>
      <c r="I70" s="39"/>
      <c r="J70" s="39"/>
      <c r="K70" s="39"/>
      <c r="L70" s="39"/>
      <c r="M70" s="39"/>
      <c r="N70" s="39"/>
      <c r="O70" s="43"/>
      <c r="P70" s="36"/>
      <c r="Q70" s="24"/>
      <c r="R70" s="26">
        <f>COUNTIF(D$1:D70,D70)</f>
        <v>69</v>
      </c>
      <c r="S70" s="26">
        <f>COUNTIF($P$2:P70,P70)</f>
        <v>0</v>
      </c>
      <c r="T70" s="24"/>
    </row>
    <row r="71" spans="1:20" ht="35.4" customHeight="1" x14ac:dyDescent="0.2">
      <c r="A71" s="24"/>
      <c r="B71" s="24"/>
      <c r="C71" s="140">
        <v>70</v>
      </c>
      <c r="D71" s="141" t="str">
        <f>IFERROR(VLOOKUP(F71,コード表!$B$2:$C$12,2,FALSE),"")</f>
        <v/>
      </c>
      <c r="E71" s="141" t="str">
        <f>IFERROR(VLOOKUP(G71,コード表!$F$2:$G$4,2,FALSE),"")</f>
        <v/>
      </c>
      <c r="F71" s="34"/>
      <c r="G71" s="149"/>
      <c r="H71" s="39"/>
      <c r="I71" s="39"/>
      <c r="J71" s="39"/>
      <c r="K71" s="39"/>
      <c r="L71" s="39"/>
      <c r="M71" s="39"/>
      <c r="N71" s="39"/>
      <c r="O71" s="43"/>
      <c r="P71" s="36"/>
      <c r="Q71" s="24"/>
      <c r="R71" s="26">
        <f>COUNTIF(D$1:D71,D71)</f>
        <v>70</v>
      </c>
      <c r="S71" s="26">
        <f>COUNTIF($P$2:P71,P71)</f>
        <v>0</v>
      </c>
      <c r="T71" s="24"/>
    </row>
    <row r="72" spans="1:20" ht="35.4" customHeight="1" x14ac:dyDescent="0.2">
      <c r="A72" s="24"/>
      <c r="B72" s="24"/>
      <c r="C72" s="140">
        <v>71</v>
      </c>
      <c r="D72" s="141" t="str">
        <f>IFERROR(VLOOKUP(F72,コード表!$B$2:$C$12,2,FALSE),"")</f>
        <v/>
      </c>
      <c r="E72" s="141" t="str">
        <f>IFERROR(VLOOKUP(G72,コード表!$F$2:$G$4,2,FALSE),"")</f>
        <v/>
      </c>
      <c r="F72" s="34"/>
      <c r="G72" s="149"/>
      <c r="H72" s="39"/>
      <c r="I72" s="39"/>
      <c r="J72" s="39"/>
      <c r="K72" s="39"/>
      <c r="L72" s="39"/>
      <c r="M72" s="39"/>
      <c r="N72" s="39"/>
      <c r="O72" s="43"/>
      <c r="P72" s="36"/>
      <c r="Q72" s="24"/>
      <c r="R72" s="26">
        <f>COUNTIF(D$1:D72,D72)</f>
        <v>71</v>
      </c>
      <c r="S72" s="26">
        <f>COUNTIF($P$2:P72,P72)</f>
        <v>0</v>
      </c>
      <c r="T72" s="24"/>
    </row>
    <row r="73" spans="1:20" ht="35.4" customHeight="1" x14ac:dyDescent="0.2">
      <c r="A73" s="24"/>
      <c r="B73" s="24"/>
      <c r="C73" s="140">
        <v>72</v>
      </c>
      <c r="D73" s="141" t="str">
        <f>IFERROR(VLOOKUP(F73,コード表!$B$2:$C$12,2,FALSE),"")</f>
        <v/>
      </c>
      <c r="E73" s="141" t="str">
        <f>IFERROR(VLOOKUP(G73,コード表!$F$2:$G$4,2,FALSE),"")</f>
        <v/>
      </c>
      <c r="F73" s="34"/>
      <c r="G73" s="149"/>
      <c r="H73" s="39"/>
      <c r="I73" s="39"/>
      <c r="J73" s="39"/>
      <c r="K73" s="39"/>
      <c r="L73" s="39"/>
      <c r="M73" s="39"/>
      <c r="N73" s="39"/>
      <c r="O73" s="43"/>
      <c r="P73" s="36"/>
      <c r="Q73" s="24"/>
      <c r="R73" s="26">
        <f>COUNTIF(D$1:D73,D73)</f>
        <v>72</v>
      </c>
      <c r="S73" s="26">
        <f>COUNTIF($P$2:P73,P73)</f>
        <v>0</v>
      </c>
      <c r="T73" s="24"/>
    </row>
    <row r="74" spans="1:20" ht="35.4" customHeight="1" x14ac:dyDescent="0.2">
      <c r="A74" s="24"/>
      <c r="B74" s="24"/>
      <c r="C74" s="140">
        <v>73</v>
      </c>
      <c r="D74" s="141" t="str">
        <f>IFERROR(VLOOKUP(F74,コード表!$B$2:$C$12,2,FALSE),"")</f>
        <v/>
      </c>
      <c r="E74" s="141" t="str">
        <f>IFERROR(VLOOKUP(G74,コード表!$F$2:$G$4,2,FALSE),"")</f>
        <v/>
      </c>
      <c r="F74" s="34"/>
      <c r="G74" s="149"/>
      <c r="H74" s="39"/>
      <c r="I74" s="39"/>
      <c r="J74" s="39"/>
      <c r="K74" s="39"/>
      <c r="L74" s="39"/>
      <c r="M74" s="39"/>
      <c r="N74" s="39"/>
      <c r="O74" s="43"/>
      <c r="P74" s="36"/>
      <c r="Q74" s="24"/>
      <c r="R74" s="26">
        <f>COUNTIF(D$1:D74,D74)</f>
        <v>73</v>
      </c>
      <c r="S74" s="26">
        <f>COUNTIF($P$2:P74,P74)</f>
        <v>0</v>
      </c>
      <c r="T74" s="24"/>
    </row>
    <row r="75" spans="1:20" ht="35.4" customHeight="1" x14ac:dyDescent="0.2">
      <c r="A75" s="24"/>
      <c r="B75" s="24"/>
      <c r="C75" s="140">
        <v>74</v>
      </c>
      <c r="D75" s="141" t="str">
        <f>IFERROR(VLOOKUP(F75,コード表!$B$2:$C$12,2,FALSE),"")</f>
        <v/>
      </c>
      <c r="E75" s="141" t="str">
        <f>IFERROR(VLOOKUP(G75,コード表!$F$2:$G$4,2,FALSE),"")</f>
        <v/>
      </c>
      <c r="F75" s="34"/>
      <c r="G75" s="149"/>
      <c r="H75" s="39"/>
      <c r="I75" s="39"/>
      <c r="J75" s="39"/>
      <c r="K75" s="39"/>
      <c r="L75" s="39"/>
      <c r="M75" s="39"/>
      <c r="N75" s="39"/>
      <c r="O75" s="43"/>
      <c r="P75" s="36"/>
      <c r="Q75" s="24"/>
      <c r="R75" s="26">
        <f>COUNTIF(D$1:D75,D75)</f>
        <v>74</v>
      </c>
      <c r="S75" s="26">
        <f>COUNTIF($P$2:P75,P75)</f>
        <v>0</v>
      </c>
      <c r="T75" s="24"/>
    </row>
    <row r="76" spans="1:20" ht="35.4" customHeight="1" x14ac:dyDescent="0.2">
      <c r="A76" s="24"/>
      <c r="B76" s="24"/>
      <c r="C76" s="140">
        <v>75</v>
      </c>
      <c r="D76" s="141" t="str">
        <f>IFERROR(VLOOKUP(F76,コード表!$B$2:$C$12,2,FALSE),"")</f>
        <v/>
      </c>
      <c r="E76" s="141" t="str">
        <f>IFERROR(VLOOKUP(G76,コード表!$F$2:$G$4,2,FALSE),"")</f>
        <v/>
      </c>
      <c r="F76" s="34"/>
      <c r="G76" s="149"/>
      <c r="H76" s="39"/>
      <c r="I76" s="39"/>
      <c r="J76" s="39"/>
      <c r="K76" s="39"/>
      <c r="L76" s="39"/>
      <c r="M76" s="39"/>
      <c r="N76" s="39"/>
      <c r="O76" s="43"/>
      <c r="P76" s="36"/>
      <c r="Q76" s="24"/>
      <c r="R76" s="26">
        <f>COUNTIF(D$1:D76,D76)</f>
        <v>75</v>
      </c>
      <c r="S76" s="26">
        <f>COUNTIF($P$2:P76,P76)</f>
        <v>0</v>
      </c>
      <c r="T76" s="24"/>
    </row>
    <row r="77" spans="1:20" ht="35.4" customHeight="1" x14ac:dyDescent="0.2">
      <c r="A77" s="24"/>
      <c r="B77" s="24"/>
      <c r="C77" s="140">
        <v>76</v>
      </c>
      <c r="D77" s="141" t="str">
        <f>IFERROR(VLOOKUP(F77,コード表!$B$2:$C$12,2,FALSE),"")</f>
        <v/>
      </c>
      <c r="E77" s="141" t="str">
        <f>IFERROR(VLOOKUP(G77,コード表!$F$2:$G$4,2,FALSE),"")</f>
        <v/>
      </c>
      <c r="F77" s="34"/>
      <c r="G77" s="149"/>
      <c r="H77" s="39"/>
      <c r="I77" s="39"/>
      <c r="J77" s="39"/>
      <c r="K77" s="39"/>
      <c r="L77" s="39"/>
      <c r="M77" s="39"/>
      <c r="N77" s="39"/>
      <c r="O77" s="43"/>
      <c r="P77" s="36"/>
      <c r="Q77" s="24"/>
      <c r="R77" s="26">
        <f>COUNTIF(D$1:D77,D77)</f>
        <v>76</v>
      </c>
      <c r="S77" s="26">
        <f>COUNTIF($P$2:P77,P77)</f>
        <v>0</v>
      </c>
      <c r="T77" s="24"/>
    </row>
    <row r="78" spans="1:20" ht="35.4" customHeight="1" x14ac:dyDescent="0.2">
      <c r="A78" s="24"/>
      <c r="B78" s="24"/>
      <c r="C78" s="140">
        <v>77</v>
      </c>
      <c r="D78" s="141" t="str">
        <f>IFERROR(VLOOKUP(F78,コード表!$B$2:$C$12,2,FALSE),"")</f>
        <v/>
      </c>
      <c r="E78" s="141" t="str">
        <f>IFERROR(VLOOKUP(G78,コード表!$F$2:$G$4,2,FALSE),"")</f>
        <v/>
      </c>
      <c r="F78" s="34"/>
      <c r="G78" s="149"/>
      <c r="H78" s="39"/>
      <c r="I78" s="39"/>
      <c r="J78" s="39"/>
      <c r="K78" s="39"/>
      <c r="L78" s="39"/>
      <c r="M78" s="39"/>
      <c r="N78" s="39"/>
      <c r="O78" s="43"/>
      <c r="P78" s="36"/>
      <c r="Q78" s="24"/>
      <c r="R78" s="26">
        <f>COUNTIF(D$1:D78,D78)</f>
        <v>77</v>
      </c>
      <c r="S78" s="26">
        <f>COUNTIF($P$2:P78,P78)</f>
        <v>0</v>
      </c>
      <c r="T78" s="24"/>
    </row>
    <row r="79" spans="1:20" ht="35.4" customHeight="1" x14ac:dyDescent="0.2">
      <c r="A79" s="24"/>
      <c r="B79" s="24"/>
      <c r="C79" s="140">
        <v>78</v>
      </c>
      <c r="D79" s="141" t="str">
        <f>IFERROR(VLOOKUP(F79,コード表!$B$2:$C$12,2,FALSE),"")</f>
        <v/>
      </c>
      <c r="E79" s="141" t="str">
        <f>IFERROR(VLOOKUP(G79,コード表!$F$2:$G$4,2,FALSE),"")</f>
        <v/>
      </c>
      <c r="F79" s="34"/>
      <c r="G79" s="149"/>
      <c r="H79" s="39"/>
      <c r="I79" s="39"/>
      <c r="J79" s="39"/>
      <c r="K79" s="39"/>
      <c r="L79" s="39"/>
      <c r="M79" s="39"/>
      <c r="N79" s="39"/>
      <c r="O79" s="43"/>
      <c r="P79" s="36"/>
      <c r="Q79" s="24"/>
      <c r="R79" s="26">
        <f>COUNTIF(D$1:D79,D79)</f>
        <v>78</v>
      </c>
      <c r="S79" s="26">
        <f>COUNTIF($P$2:P79,P79)</f>
        <v>0</v>
      </c>
      <c r="T79" s="24"/>
    </row>
    <row r="80" spans="1:20" ht="35.4" customHeight="1" x14ac:dyDescent="0.2">
      <c r="A80" s="24"/>
      <c r="B80" s="24"/>
      <c r="C80" s="140">
        <v>79</v>
      </c>
      <c r="D80" s="141" t="str">
        <f>IFERROR(VLOOKUP(F80,コード表!$B$2:$C$12,2,FALSE),"")</f>
        <v/>
      </c>
      <c r="E80" s="141" t="str">
        <f>IFERROR(VLOOKUP(G80,コード表!$F$2:$G$4,2,FALSE),"")</f>
        <v/>
      </c>
      <c r="F80" s="34"/>
      <c r="G80" s="149"/>
      <c r="H80" s="39"/>
      <c r="I80" s="39"/>
      <c r="J80" s="39"/>
      <c r="K80" s="39"/>
      <c r="L80" s="39"/>
      <c r="M80" s="39"/>
      <c r="N80" s="39"/>
      <c r="O80" s="43"/>
      <c r="P80" s="36"/>
      <c r="Q80" s="24"/>
      <c r="R80" s="26">
        <f>COUNTIF(D$1:D80,D80)</f>
        <v>79</v>
      </c>
      <c r="S80" s="26">
        <f>COUNTIF($P$2:P80,P80)</f>
        <v>0</v>
      </c>
      <c r="T80" s="24"/>
    </row>
    <row r="81" spans="1:20" ht="35.4" customHeight="1" x14ac:dyDescent="0.2">
      <c r="A81" s="24"/>
      <c r="B81" s="24"/>
      <c r="C81" s="140">
        <v>80</v>
      </c>
      <c r="D81" s="141" t="str">
        <f>IFERROR(VLOOKUP(F81,コード表!$B$2:$C$12,2,FALSE),"")</f>
        <v/>
      </c>
      <c r="E81" s="141" t="str">
        <f>IFERROR(VLOOKUP(G81,コード表!$F$2:$G$4,2,FALSE),"")</f>
        <v/>
      </c>
      <c r="F81" s="34"/>
      <c r="G81" s="149"/>
      <c r="H81" s="39"/>
      <c r="I81" s="39"/>
      <c r="J81" s="39"/>
      <c r="K81" s="39"/>
      <c r="L81" s="39"/>
      <c r="M81" s="39"/>
      <c r="N81" s="39"/>
      <c r="O81" s="43"/>
      <c r="P81" s="36"/>
      <c r="Q81" s="24"/>
      <c r="R81" s="26">
        <f>COUNTIF(D$1:D81,D81)</f>
        <v>80</v>
      </c>
      <c r="S81" s="26">
        <f>COUNTIF($P$2:P81,P81)</f>
        <v>0</v>
      </c>
      <c r="T81" s="24"/>
    </row>
    <row r="82" spans="1:20" ht="35.4" customHeight="1" x14ac:dyDescent="0.2">
      <c r="A82" s="24"/>
      <c r="B82" s="24"/>
      <c r="C82" s="140">
        <v>81</v>
      </c>
      <c r="D82" s="141" t="str">
        <f>IFERROR(VLOOKUP(F82,コード表!$B$2:$C$12,2,FALSE),"")</f>
        <v/>
      </c>
      <c r="E82" s="141" t="str">
        <f>IFERROR(VLOOKUP(G82,コード表!$F$2:$G$4,2,FALSE),"")</f>
        <v/>
      </c>
      <c r="F82" s="34"/>
      <c r="G82" s="149"/>
      <c r="H82" s="39"/>
      <c r="I82" s="39"/>
      <c r="J82" s="39"/>
      <c r="K82" s="39"/>
      <c r="L82" s="39"/>
      <c r="M82" s="39"/>
      <c r="N82" s="39"/>
      <c r="O82" s="43"/>
      <c r="P82" s="36"/>
      <c r="Q82" s="24"/>
      <c r="R82" s="26">
        <f>COUNTIF(D$1:D82,D82)</f>
        <v>81</v>
      </c>
      <c r="S82" s="26">
        <f>COUNTIF($P$2:P82,P82)</f>
        <v>0</v>
      </c>
      <c r="T82" s="24"/>
    </row>
    <row r="83" spans="1:20" ht="35.4" customHeight="1" x14ac:dyDescent="0.2">
      <c r="A83" s="24"/>
      <c r="B83" s="24"/>
      <c r="C83" s="140">
        <v>82</v>
      </c>
      <c r="D83" s="141" t="str">
        <f>IFERROR(VLOOKUP(F83,コード表!$B$2:$C$12,2,FALSE),"")</f>
        <v/>
      </c>
      <c r="E83" s="141" t="str">
        <f>IFERROR(VLOOKUP(G83,コード表!$F$2:$G$4,2,FALSE),"")</f>
        <v/>
      </c>
      <c r="F83" s="34"/>
      <c r="G83" s="149"/>
      <c r="H83" s="39"/>
      <c r="I83" s="39"/>
      <c r="J83" s="39"/>
      <c r="K83" s="39"/>
      <c r="L83" s="39"/>
      <c r="M83" s="39"/>
      <c r="N83" s="39"/>
      <c r="O83" s="43"/>
      <c r="P83" s="36"/>
      <c r="Q83" s="24"/>
      <c r="R83" s="26">
        <f>COUNTIF(D$1:D83,D83)</f>
        <v>82</v>
      </c>
      <c r="S83" s="26">
        <f>COUNTIF($P$2:P83,P83)</f>
        <v>0</v>
      </c>
      <c r="T83" s="24"/>
    </row>
    <row r="84" spans="1:20" ht="35.4" customHeight="1" x14ac:dyDescent="0.2">
      <c r="A84" s="24"/>
      <c r="B84" s="24"/>
      <c r="C84" s="140">
        <v>83</v>
      </c>
      <c r="D84" s="141" t="str">
        <f>IFERROR(VLOOKUP(F84,コード表!$B$2:$C$12,2,FALSE),"")</f>
        <v/>
      </c>
      <c r="E84" s="141" t="str">
        <f>IFERROR(VLOOKUP(G84,コード表!$F$2:$G$4,2,FALSE),"")</f>
        <v/>
      </c>
      <c r="F84" s="34"/>
      <c r="G84" s="149"/>
      <c r="H84" s="39"/>
      <c r="I84" s="39"/>
      <c r="J84" s="39"/>
      <c r="K84" s="39"/>
      <c r="L84" s="39"/>
      <c r="M84" s="39"/>
      <c r="N84" s="39"/>
      <c r="O84" s="43"/>
      <c r="P84" s="36"/>
      <c r="Q84" s="24"/>
      <c r="R84" s="26">
        <f>COUNTIF(D$1:D84,D84)</f>
        <v>83</v>
      </c>
      <c r="S84" s="26">
        <f>COUNTIF($P$2:P84,P84)</f>
        <v>0</v>
      </c>
      <c r="T84" s="24"/>
    </row>
    <row r="85" spans="1:20" ht="35.4" customHeight="1" x14ac:dyDescent="0.2">
      <c r="A85" s="24"/>
      <c r="B85" s="24"/>
      <c r="C85" s="140">
        <v>84</v>
      </c>
      <c r="D85" s="141" t="str">
        <f>IFERROR(VLOOKUP(F85,コード表!$B$2:$C$12,2,FALSE),"")</f>
        <v/>
      </c>
      <c r="E85" s="141" t="str">
        <f>IFERROR(VLOOKUP(G85,コード表!$F$2:$G$4,2,FALSE),"")</f>
        <v/>
      </c>
      <c r="F85" s="34"/>
      <c r="G85" s="149"/>
      <c r="H85" s="39"/>
      <c r="I85" s="39"/>
      <c r="J85" s="39"/>
      <c r="K85" s="39"/>
      <c r="L85" s="39"/>
      <c r="M85" s="39"/>
      <c r="N85" s="39"/>
      <c r="O85" s="43"/>
      <c r="P85" s="36"/>
      <c r="Q85" s="24"/>
      <c r="R85" s="26">
        <f>COUNTIF(D$1:D85,D85)</f>
        <v>84</v>
      </c>
      <c r="S85" s="26">
        <f>COUNTIF($P$2:P85,P85)</f>
        <v>0</v>
      </c>
      <c r="T85" s="24"/>
    </row>
    <row r="86" spans="1:20" ht="35.4" customHeight="1" x14ac:dyDescent="0.2">
      <c r="A86" s="24"/>
      <c r="B86" s="24"/>
      <c r="C86" s="140">
        <v>85</v>
      </c>
      <c r="D86" s="141" t="str">
        <f>IFERROR(VLOOKUP(F86,コード表!$B$2:$C$12,2,FALSE),"")</f>
        <v/>
      </c>
      <c r="E86" s="141" t="str">
        <f>IFERROR(VLOOKUP(G86,コード表!$F$2:$G$4,2,FALSE),"")</f>
        <v/>
      </c>
      <c r="F86" s="34"/>
      <c r="G86" s="149"/>
      <c r="H86" s="39"/>
      <c r="I86" s="39"/>
      <c r="J86" s="39"/>
      <c r="K86" s="39"/>
      <c r="L86" s="39"/>
      <c r="M86" s="39"/>
      <c r="N86" s="39"/>
      <c r="O86" s="43"/>
      <c r="P86" s="36"/>
      <c r="Q86" s="24"/>
      <c r="R86" s="26">
        <f>COUNTIF(D$1:D86,D86)</f>
        <v>85</v>
      </c>
      <c r="S86" s="26">
        <f>COUNTIF($P$2:P86,P86)</f>
        <v>0</v>
      </c>
      <c r="T86" s="24"/>
    </row>
    <row r="87" spans="1:20" ht="35.4" customHeight="1" x14ac:dyDescent="0.2">
      <c r="A87" s="24"/>
      <c r="B87" s="24"/>
      <c r="C87" s="140">
        <v>86</v>
      </c>
      <c r="D87" s="141" t="str">
        <f>IFERROR(VLOOKUP(F87,コード表!$B$2:$C$12,2,FALSE),"")</f>
        <v/>
      </c>
      <c r="E87" s="141" t="str">
        <f>IFERROR(VLOOKUP(G87,コード表!$F$2:$G$4,2,FALSE),"")</f>
        <v/>
      </c>
      <c r="F87" s="34"/>
      <c r="G87" s="149"/>
      <c r="H87" s="39"/>
      <c r="I87" s="39"/>
      <c r="J87" s="39"/>
      <c r="K87" s="39"/>
      <c r="L87" s="39"/>
      <c r="M87" s="39"/>
      <c r="N87" s="39"/>
      <c r="O87" s="43"/>
      <c r="P87" s="36"/>
      <c r="Q87" s="24"/>
      <c r="R87" s="26">
        <f>COUNTIF(D$1:D87,D87)</f>
        <v>86</v>
      </c>
      <c r="S87" s="26">
        <f>COUNTIF($P$2:P87,P87)</f>
        <v>0</v>
      </c>
      <c r="T87" s="24"/>
    </row>
    <row r="88" spans="1:20" ht="35.4" customHeight="1" x14ac:dyDescent="0.2">
      <c r="A88" s="24"/>
      <c r="B88" s="24"/>
      <c r="C88" s="140">
        <v>87</v>
      </c>
      <c r="D88" s="141" t="str">
        <f>IFERROR(VLOOKUP(F88,コード表!$B$2:$C$12,2,FALSE),"")</f>
        <v/>
      </c>
      <c r="E88" s="141" t="str">
        <f>IFERROR(VLOOKUP(G88,コード表!$F$2:$G$4,2,FALSE),"")</f>
        <v/>
      </c>
      <c r="F88" s="34"/>
      <c r="G88" s="149"/>
      <c r="H88" s="39"/>
      <c r="I88" s="39"/>
      <c r="J88" s="39"/>
      <c r="K88" s="39"/>
      <c r="L88" s="39"/>
      <c r="M88" s="39"/>
      <c r="N88" s="39"/>
      <c r="O88" s="43"/>
      <c r="P88" s="36"/>
      <c r="Q88" s="24"/>
      <c r="R88" s="26">
        <f>COUNTIF(D$1:D88,D88)</f>
        <v>87</v>
      </c>
      <c r="S88" s="26">
        <f>COUNTIF($P$2:P88,P88)</f>
        <v>0</v>
      </c>
      <c r="T88" s="24"/>
    </row>
    <row r="89" spans="1:20" ht="35.4" customHeight="1" x14ac:dyDescent="0.2">
      <c r="A89" s="24"/>
      <c r="B89" s="24"/>
      <c r="C89" s="140">
        <v>88</v>
      </c>
      <c r="D89" s="141" t="str">
        <f>IFERROR(VLOOKUP(F89,コード表!$B$2:$C$12,2,FALSE),"")</f>
        <v/>
      </c>
      <c r="E89" s="141" t="str">
        <f>IFERROR(VLOOKUP(G89,コード表!$F$2:$G$4,2,FALSE),"")</f>
        <v/>
      </c>
      <c r="F89" s="34"/>
      <c r="G89" s="149"/>
      <c r="H89" s="39"/>
      <c r="I89" s="39"/>
      <c r="J89" s="39"/>
      <c r="K89" s="39"/>
      <c r="L89" s="39"/>
      <c r="M89" s="39"/>
      <c r="N89" s="39"/>
      <c r="O89" s="43"/>
      <c r="P89" s="36"/>
      <c r="Q89" s="24"/>
      <c r="R89" s="26">
        <f>COUNTIF(D$1:D89,D89)</f>
        <v>88</v>
      </c>
      <c r="S89" s="26">
        <f>COUNTIF($P$2:P89,P89)</f>
        <v>0</v>
      </c>
      <c r="T89" s="24"/>
    </row>
    <row r="90" spans="1:20" ht="35.4" customHeight="1" x14ac:dyDescent="0.2">
      <c r="A90" s="24"/>
      <c r="B90" s="24"/>
      <c r="C90" s="140">
        <v>89</v>
      </c>
      <c r="D90" s="141" t="str">
        <f>IFERROR(VLOOKUP(F90,コード表!$B$2:$C$12,2,FALSE),"")</f>
        <v/>
      </c>
      <c r="E90" s="141" t="str">
        <f>IFERROR(VLOOKUP(G90,コード表!$F$2:$G$4,2,FALSE),"")</f>
        <v/>
      </c>
      <c r="F90" s="34"/>
      <c r="G90" s="149"/>
      <c r="H90" s="39"/>
      <c r="I90" s="39"/>
      <c r="J90" s="39"/>
      <c r="K90" s="39"/>
      <c r="L90" s="39"/>
      <c r="M90" s="39"/>
      <c r="N90" s="39"/>
      <c r="O90" s="43"/>
      <c r="P90" s="36"/>
      <c r="Q90" s="24"/>
      <c r="R90" s="26">
        <f>COUNTIF(D$1:D90,D90)</f>
        <v>89</v>
      </c>
      <c r="S90" s="26">
        <f>COUNTIF($P$2:P90,P90)</f>
        <v>0</v>
      </c>
      <c r="T90" s="24"/>
    </row>
    <row r="91" spans="1:20" ht="35.4" customHeight="1" x14ac:dyDescent="0.2">
      <c r="A91" s="24"/>
      <c r="B91" s="24"/>
      <c r="C91" s="140">
        <v>90</v>
      </c>
      <c r="D91" s="141" t="str">
        <f>IFERROR(VLOOKUP(F91,コード表!$B$2:$C$12,2,FALSE),"")</f>
        <v/>
      </c>
      <c r="E91" s="141" t="str">
        <f>IFERROR(VLOOKUP(G91,コード表!$F$2:$G$4,2,FALSE),"")</f>
        <v/>
      </c>
      <c r="F91" s="34"/>
      <c r="G91" s="149"/>
      <c r="H91" s="39"/>
      <c r="I91" s="39"/>
      <c r="J91" s="39"/>
      <c r="K91" s="39"/>
      <c r="L91" s="39"/>
      <c r="M91" s="39"/>
      <c r="N91" s="39"/>
      <c r="O91" s="43"/>
      <c r="P91" s="36"/>
      <c r="Q91" s="24"/>
      <c r="R91" s="26">
        <f>COUNTIF(D$1:D91,D91)</f>
        <v>90</v>
      </c>
      <c r="S91" s="26">
        <f>COUNTIF($P$2:P91,P91)</f>
        <v>0</v>
      </c>
      <c r="T91" s="24"/>
    </row>
    <row r="92" spans="1:20" ht="35.4" customHeight="1" x14ac:dyDescent="0.2">
      <c r="A92" s="24"/>
      <c r="B92" s="24"/>
      <c r="C92" s="140">
        <v>91</v>
      </c>
      <c r="D92" s="141" t="str">
        <f>IFERROR(VLOOKUP(F92,コード表!$B$2:$C$12,2,FALSE),"")</f>
        <v/>
      </c>
      <c r="E92" s="141" t="str">
        <f>IFERROR(VLOOKUP(G92,コード表!$F$2:$G$4,2,FALSE),"")</f>
        <v/>
      </c>
      <c r="F92" s="34"/>
      <c r="G92" s="149"/>
      <c r="H92" s="39"/>
      <c r="I92" s="39"/>
      <c r="J92" s="39"/>
      <c r="K92" s="39"/>
      <c r="L92" s="39"/>
      <c r="M92" s="39"/>
      <c r="N92" s="39"/>
      <c r="O92" s="43"/>
      <c r="P92" s="36"/>
      <c r="Q92" s="24"/>
      <c r="R92" s="26">
        <f>COUNTIF(D$1:D92,D92)</f>
        <v>91</v>
      </c>
      <c r="S92" s="26">
        <f>COUNTIF($P$2:P92,P92)</f>
        <v>0</v>
      </c>
      <c r="T92" s="24"/>
    </row>
    <row r="93" spans="1:20" ht="35.4" customHeight="1" x14ac:dyDescent="0.2">
      <c r="A93" s="24"/>
      <c r="B93" s="24"/>
      <c r="C93" s="140">
        <v>92</v>
      </c>
      <c r="D93" s="141" t="str">
        <f>IFERROR(VLOOKUP(F93,コード表!$B$2:$C$12,2,FALSE),"")</f>
        <v/>
      </c>
      <c r="E93" s="141" t="str">
        <f>IFERROR(VLOOKUP(G93,コード表!$F$2:$G$4,2,FALSE),"")</f>
        <v/>
      </c>
      <c r="F93" s="34"/>
      <c r="G93" s="149"/>
      <c r="H93" s="39"/>
      <c r="I93" s="39"/>
      <c r="J93" s="39"/>
      <c r="K93" s="39"/>
      <c r="L93" s="39"/>
      <c r="M93" s="39"/>
      <c r="N93" s="39"/>
      <c r="O93" s="43"/>
      <c r="P93" s="36"/>
      <c r="Q93" s="24"/>
      <c r="R93" s="26">
        <f>COUNTIF(D$1:D93,D93)</f>
        <v>92</v>
      </c>
      <c r="S93" s="26">
        <f>COUNTIF($P$2:P93,P93)</f>
        <v>0</v>
      </c>
      <c r="T93" s="24"/>
    </row>
    <row r="94" spans="1:20" ht="35.4" customHeight="1" x14ac:dyDescent="0.2">
      <c r="A94" s="24"/>
      <c r="B94" s="24"/>
      <c r="C94" s="140">
        <v>93</v>
      </c>
      <c r="D94" s="141" t="str">
        <f>IFERROR(VLOOKUP(F94,コード表!$B$2:$C$12,2,FALSE),"")</f>
        <v/>
      </c>
      <c r="E94" s="141" t="str">
        <f>IFERROR(VLOOKUP(G94,コード表!$F$2:$G$4,2,FALSE),"")</f>
        <v/>
      </c>
      <c r="F94" s="34"/>
      <c r="G94" s="149"/>
      <c r="H94" s="39"/>
      <c r="I94" s="39"/>
      <c r="J94" s="39"/>
      <c r="K94" s="39"/>
      <c r="L94" s="39"/>
      <c r="M94" s="39"/>
      <c r="N94" s="39"/>
      <c r="O94" s="43"/>
      <c r="P94" s="36"/>
      <c r="Q94" s="24"/>
      <c r="R94" s="26">
        <f>COUNTIF(D$1:D94,D94)</f>
        <v>93</v>
      </c>
      <c r="S94" s="26">
        <f>COUNTIF($P$2:P94,P94)</f>
        <v>0</v>
      </c>
      <c r="T94" s="24"/>
    </row>
    <row r="95" spans="1:20" ht="35.4" customHeight="1" x14ac:dyDescent="0.2">
      <c r="A95" s="24"/>
      <c r="B95" s="24"/>
      <c r="C95" s="140">
        <v>94</v>
      </c>
      <c r="D95" s="141" t="str">
        <f>IFERROR(VLOOKUP(F95,コード表!$B$2:$C$12,2,FALSE),"")</f>
        <v/>
      </c>
      <c r="E95" s="141" t="str">
        <f>IFERROR(VLOOKUP(G95,コード表!$F$2:$G$4,2,FALSE),"")</f>
        <v/>
      </c>
      <c r="F95" s="34"/>
      <c r="G95" s="149"/>
      <c r="H95" s="39"/>
      <c r="I95" s="39"/>
      <c r="J95" s="39"/>
      <c r="K95" s="39"/>
      <c r="L95" s="39"/>
      <c r="M95" s="39"/>
      <c r="N95" s="39"/>
      <c r="O95" s="43"/>
      <c r="P95" s="36"/>
      <c r="Q95" s="24"/>
      <c r="R95" s="26">
        <f>COUNTIF(D$1:D95,D95)</f>
        <v>94</v>
      </c>
      <c r="S95" s="26">
        <f>COUNTIF($P$2:P95,P95)</f>
        <v>0</v>
      </c>
      <c r="T95" s="24"/>
    </row>
    <row r="96" spans="1:20" ht="35.4" customHeight="1" x14ac:dyDescent="0.2">
      <c r="A96" s="24"/>
      <c r="B96" s="24"/>
      <c r="C96" s="140">
        <v>95</v>
      </c>
      <c r="D96" s="141" t="str">
        <f>IFERROR(VLOOKUP(F96,コード表!$B$2:$C$12,2,FALSE),"")</f>
        <v/>
      </c>
      <c r="E96" s="141" t="str">
        <f>IFERROR(VLOOKUP(G96,コード表!$F$2:$G$4,2,FALSE),"")</f>
        <v/>
      </c>
      <c r="F96" s="34"/>
      <c r="G96" s="149"/>
      <c r="H96" s="39"/>
      <c r="I96" s="39"/>
      <c r="J96" s="39"/>
      <c r="K96" s="39"/>
      <c r="L96" s="39"/>
      <c r="M96" s="39"/>
      <c r="N96" s="39"/>
      <c r="O96" s="43"/>
      <c r="P96" s="36"/>
      <c r="Q96" s="24"/>
      <c r="R96" s="26">
        <f>COUNTIF(D$1:D96,D96)</f>
        <v>95</v>
      </c>
      <c r="S96" s="26">
        <f>COUNTIF($P$2:P96,P96)</f>
        <v>0</v>
      </c>
      <c r="T96" s="24"/>
    </row>
    <row r="97" spans="1:20" ht="35.4" customHeight="1" x14ac:dyDescent="0.2">
      <c r="A97" s="24"/>
      <c r="B97" s="24"/>
      <c r="C97" s="140">
        <v>96</v>
      </c>
      <c r="D97" s="141" t="str">
        <f>IFERROR(VLOOKUP(F97,コード表!$B$2:$C$12,2,FALSE),"")</f>
        <v/>
      </c>
      <c r="E97" s="141" t="str">
        <f>IFERROR(VLOOKUP(G97,コード表!$F$2:$G$4,2,FALSE),"")</f>
        <v/>
      </c>
      <c r="F97" s="34"/>
      <c r="G97" s="149"/>
      <c r="H97" s="39"/>
      <c r="I97" s="39"/>
      <c r="J97" s="39"/>
      <c r="K97" s="39"/>
      <c r="L97" s="39"/>
      <c r="M97" s="39"/>
      <c r="N97" s="39"/>
      <c r="O97" s="43"/>
      <c r="P97" s="36"/>
      <c r="Q97" s="24"/>
      <c r="R97" s="26">
        <f>COUNTIF(D$1:D97,D97)</f>
        <v>96</v>
      </c>
      <c r="S97" s="26">
        <f>COUNTIF($P$2:P97,P97)</f>
        <v>0</v>
      </c>
      <c r="T97" s="24"/>
    </row>
    <row r="98" spans="1:20" ht="35.4" customHeight="1" x14ac:dyDescent="0.2">
      <c r="A98" s="24"/>
      <c r="B98" s="24"/>
      <c r="C98" s="140">
        <v>97</v>
      </c>
      <c r="D98" s="141" t="str">
        <f>IFERROR(VLOOKUP(F98,コード表!$B$2:$C$12,2,FALSE),"")</f>
        <v/>
      </c>
      <c r="E98" s="141" t="str">
        <f>IFERROR(VLOOKUP(G98,コード表!$F$2:$G$4,2,FALSE),"")</f>
        <v/>
      </c>
      <c r="F98" s="34"/>
      <c r="G98" s="149"/>
      <c r="H98" s="39"/>
      <c r="I98" s="39"/>
      <c r="J98" s="39"/>
      <c r="K98" s="39"/>
      <c r="L98" s="39"/>
      <c r="M98" s="39"/>
      <c r="N98" s="39"/>
      <c r="O98" s="43"/>
      <c r="P98" s="36"/>
      <c r="Q98" s="24"/>
      <c r="R98" s="26">
        <f>COUNTIF(D$1:D98,D98)</f>
        <v>97</v>
      </c>
      <c r="S98" s="26">
        <f>COUNTIF($P$2:P98,P98)</f>
        <v>0</v>
      </c>
      <c r="T98" s="24"/>
    </row>
    <row r="99" spans="1:20" ht="35.4" customHeight="1" x14ac:dyDescent="0.2">
      <c r="A99" s="24"/>
      <c r="B99" s="24"/>
      <c r="C99" s="140">
        <v>98</v>
      </c>
      <c r="D99" s="141" t="str">
        <f>IFERROR(VLOOKUP(F99,コード表!$B$2:$C$12,2,FALSE),"")</f>
        <v/>
      </c>
      <c r="E99" s="141" t="str">
        <f>IFERROR(VLOOKUP(G99,コード表!$F$2:$G$4,2,FALSE),"")</f>
        <v/>
      </c>
      <c r="F99" s="34"/>
      <c r="G99" s="149"/>
      <c r="H99" s="39"/>
      <c r="I99" s="39"/>
      <c r="J99" s="39"/>
      <c r="K99" s="39"/>
      <c r="L99" s="39"/>
      <c r="M99" s="39"/>
      <c r="N99" s="39"/>
      <c r="O99" s="43"/>
      <c r="P99" s="36"/>
      <c r="Q99" s="24"/>
      <c r="R99" s="26">
        <f>COUNTIF(D$1:D99,D99)</f>
        <v>98</v>
      </c>
      <c r="S99" s="26">
        <f>COUNTIF($P$2:P99,P99)</f>
        <v>0</v>
      </c>
      <c r="T99" s="24"/>
    </row>
    <row r="100" spans="1:20" ht="35.4" customHeight="1" x14ac:dyDescent="0.2">
      <c r="A100" s="24"/>
      <c r="B100" s="24"/>
      <c r="C100" s="140">
        <v>99</v>
      </c>
      <c r="D100" s="141" t="str">
        <f>IFERROR(VLOOKUP(F100,コード表!$B$2:$C$12,2,FALSE),"")</f>
        <v/>
      </c>
      <c r="E100" s="141" t="str">
        <f>IFERROR(VLOOKUP(G100,コード表!$F$2:$G$4,2,FALSE),"")</f>
        <v/>
      </c>
      <c r="F100" s="34"/>
      <c r="G100" s="149"/>
      <c r="H100" s="39"/>
      <c r="I100" s="39"/>
      <c r="J100" s="39"/>
      <c r="K100" s="39"/>
      <c r="L100" s="39"/>
      <c r="M100" s="39"/>
      <c r="N100" s="39"/>
      <c r="O100" s="43"/>
      <c r="P100" s="36"/>
      <c r="Q100" s="24"/>
      <c r="R100" s="26">
        <f>COUNTIF(D$1:D100,D100)</f>
        <v>99</v>
      </c>
      <c r="S100" s="26">
        <f>COUNTIF($P$2:P100,P100)</f>
        <v>0</v>
      </c>
      <c r="T100" s="24"/>
    </row>
    <row r="101" spans="1:20" ht="35.4" customHeight="1" x14ac:dyDescent="0.2">
      <c r="A101" s="24"/>
      <c r="B101" s="24"/>
      <c r="C101" s="140">
        <v>100</v>
      </c>
      <c r="D101" s="141" t="str">
        <f>IFERROR(VLOOKUP(F101,コード表!$B$2:$C$12,2,FALSE),"")</f>
        <v/>
      </c>
      <c r="E101" s="141" t="str">
        <f>IFERROR(VLOOKUP(G101,コード表!$F$2:$G$4,2,FALSE),"")</f>
        <v/>
      </c>
      <c r="F101" s="34"/>
      <c r="G101" s="149"/>
      <c r="H101" s="39"/>
      <c r="I101" s="39"/>
      <c r="J101" s="39"/>
      <c r="K101" s="39"/>
      <c r="L101" s="39"/>
      <c r="M101" s="39"/>
      <c r="N101" s="39"/>
      <c r="O101" s="43"/>
      <c r="P101" s="36"/>
      <c r="Q101" s="24"/>
      <c r="R101" s="26">
        <f>COUNTIF(D$1:D101,D101)</f>
        <v>100</v>
      </c>
      <c r="S101" s="26">
        <f>COUNTIF($P$2:P101,P101)</f>
        <v>0</v>
      </c>
      <c r="T101" s="24"/>
    </row>
    <row r="102" spans="1:20" ht="35.4" customHeight="1" x14ac:dyDescent="0.2">
      <c r="A102" s="24"/>
      <c r="B102" s="24"/>
      <c r="C102" s="140">
        <v>101</v>
      </c>
      <c r="D102" s="141" t="str">
        <f>IFERROR(VLOOKUP(F102,コード表!$B$2:$C$12,2,FALSE),"")</f>
        <v/>
      </c>
      <c r="E102" s="141" t="str">
        <f>IFERROR(VLOOKUP(G102,コード表!$F$2:$G$4,2,FALSE),"")</f>
        <v/>
      </c>
      <c r="F102" s="34"/>
      <c r="G102" s="149"/>
      <c r="H102" s="39"/>
      <c r="I102" s="39"/>
      <c r="J102" s="39"/>
      <c r="K102" s="39"/>
      <c r="L102" s="39"/>
      <c r="M102" s="39"/>
      <c r="N102" s="39"/>
      <c r="O102" s="43"/>
      <c r="P102" s="36"/>
      <c r="Q102" s="24"/>
      <c r="R102" s="26">
        <f>COUNTIF(D$1:D102,D102)</f>
        <v>101</v>
      </c>
      <c r="S102" s="26">
        <f>COUNTIF($P$2:P102,P102)</f>
        <v>0</v>
      </c>
      <c r="T102" s="24"/>
    </row>
    <row r="103" spans="1:20" ht="35.4" customHeight="1" x14ac:dyDescent="0.2">
      <c r="A103" s="24"/>
      <c r="B103" s="24"/>
      <c r="C103" s="140">
        <v>102</v>
      </c>
      <c r="D103" s="141" t="str">
        <f>IFERROR(VLOOKUP(F103,コード表!$B$2:$C$12,2,FALSE),"")</f>
        <v/>
      </c>
      <c r="E103" s="141" t="str">
        <f>IFERROR(VLOOKUP(G103,コード表!$F$2:$G$4,2,FALSE),"")</f>
        <v/>
      </c>
      <c r="F103" s="34"/>
      <c r="G103" s="149"/>
      <c r="H103" s="39"/>
      <c r="I103" s="39"/>
      <c r="J103" s="39"/>
      <c r="K103" s="39"/>
      <c r="L103" s="39"/>
      <c r="M103" s="39"/>
      <c r="N103" s="39"/>
      <c r="O103" s="43"/>
      <c r="P103" s="36"/>
      <c r="Q103" s="24"/>
      <c r="R103" s="26">
        <f>COUNTIF(D$1:D103,D103)</f>
        <v>102</v>
      </c>
      <c r="S103" s="26">
        <f>COUNTIF($P$2:P103,P103)</f>
        <v>0</v>
      </c>
      <c r="T103" s="24"/>
    </row>
    <row r="104" spans="1:20" ht="35.4" customHeight="1" x14ac:dyDescent="0.2">
      <c r="A104" s="24"/>
      <c r="B104" s="24"/>
      <c r="C104" s="140">
        <v>103</v>
      </c>
      <c r="D104" s="141" t="str">
        <f>IFERROR(VLOOKUP(F104,コード表!$B$2:$C$12,2,FALSE),"")</f>
        <v/>
      </c>
      <c r="E104" s="141" t="str">
        <f>IFERROR(VLOOKUP(G104,コード表!$F$2:$G$4,2,FALSE),"")</f>
        <v/>
      </c>
      <c r="F104" s="34"/>
      <c r="G104" s="149"/>
      <c r="H104" s="39"/>
      <c r="I104" s="39"/>
      <c r="J104" s="39"/>
      <c r="K104" s="39"/>
      <c r="L104" s="39"/>
      <c r="M104" s="39"/>
      <c r="N104" s="39"/>
      <c r="O104" s="43"/>
      <c r="P104" s="36"/>
      <c r="Q104" s="24"/>
      <c r="R104" s="26">
        <f>COUNTIF(D$1:D104,D104)</f>
        <v>103</v>
      </c>
      <c r="S104" s="26">
        <f>COUNTIF($P$2:P104,P104)</f>
        <v>0</v>
      </c>
      <c r="T104" s="24"/>
    </row>
    <row r="105" spans="1:20" ht="35.4" customHeight="1" x14ac:dyDescent="0.2">
      <c r="A105" s="24"/>
      <c r="B105" s="24"/>
      <c r="C105" s="140">
        <v>104</v>
      </c>
      <c r="D105" s="141" t="str">
        <f>IFERROR(VLOOKUP(F105,コード表!$B$2:$C$12,2,FALSE),"")</f>
        <v/>
      </c>
      <c r="E105" s="141" t="str">
        <f>IFERROR(VLOOKUP(G105,コード表!$F$2:$G$4,2,FALSE),"")</f>
        <v/>
      </c>
      <c r="F105" s="34"/>
      <c r="G105" s="149"/>
      <c r="H105" s="39"/>
      <c r="I105" s="39"/>
      <c r="J105" s="39"/>
      <c r="K105" s="39"/>
      <c r="L105" s="39"/>
      <c r="M105" s="39"/>
      <c r="N105" s="39"/>
      <c r="O105" s="43"/>
      <c r="P105" s="36"/>
      <c r="Q105" s="24"/>
      <c r="R105" s="26">
        <f>COUNTIF(D$1:D105,D105)</f>
        <v>104</v>
      </c>
      <c r="S105" s="26">
        <f>COUNTIF($P$2:P105,P105)</f>
        <v>0</v>
      </c>
      <c r="T105" s="24"/>
    </row>
    <row r="106" spans="1:20" ht="35.4" customHeight="1" x14ac:dyDescent="0.2">
      <c r="A106" s="24"/>
      <c r="B106" s="24"/>
      <c r="C106" s="140">
        <v>105</v>
      </c>
      <c r="D106" s="141" t="str">
        <f>IFERROR(VLOOKUP(F106,コード表!$B$2:$C$12,2,FALSE),"")</f>
        <v/>
      </c>
      <c r="E106" s="141" t="str">
        <f>IFERROR(VLOOKUP(G106,コード表!$F$2:$G$4,2,FALSE),"")</f>
        <v/>
      </c>
      <c r="F106" s="34"/>
      <c r="G106" s="149"/>
      <c r="H106" s="39"/>
      <c r="I106" s="39"/>
      <c r="J106" s="39"/>
      <c r="K106" s="39"/>
      <c r="L106" s="39"/>
      <c r="M106" s="39"/>
      <c r="N106" s="39"/>
      <c r="O106" s="43"/>
      <c r="P106" s="36"/>
      <c r="Q106" s="24"/>
      <c r="R106" s="26">
        <f>COUNTIF(D$1:D106,D106)</f>
        <v>105</v>
      </c>
      <c r="S106" s="26">
        <f>COUNTIF($P$2:P106,P106)</f>
        <v>0</v>
      </c>
      <c r="T106" s="24"/>
    </row>
    <row r="107" spans="1:20" ht="35.4" customHeight="1" x14ac:dyDescent="0.2">
      <c r="A107" s="24"/>
      <c r="B107" s="24"/>
      <c r="C107" s="140">
        <v>106</v>
      </c>
      <c r="D107" s="141" t="str">
        <f>IFERROR(VLOOKUP(F107,コード表!$B$2:$C$12,2,FALSE),"")</f>
        <v/>
      </c>
      <c r="E107" s="141" t="str">
        <f>IFERROR(VLOOKUP(G107,コード表!$F$2:$G$4,2,FALSE),"")</f>
        <v/>
      </c>
      <c r="F107" s="34"/>
      <c r="G107" s="149"/>
      <c r="H107" s="39"/>
      <c r="I107" s="39"/>
      <c r="J107" s="39"/>
      <c r="K107" s="39"/>
      <c r="L107" s="39"/>
      <c r="M107" s="39"/>
      <c r="N107" s="39"/>
      <c r="O107" s="43"/>
      <c r="P107" s="36"/>
      <c r="Q107" s="24"/>
      <c r="R107" s="26">
        <f>COUNTIF(D$1:D107,D107)</f>
        <v>106</v>
      </c>
      <c r="S107" s="26">
        <f>COUNTIF($P$2:P107,P107)</f>
        <v>0</v>
      </c>
      <c r="T107" s="24"/>
    </row>
    <row r="108" spans="1:20" ht="35.4" customHeight="1" x14ac:dyDescent="0.2">
      <c r="A108" s="24"/>
      <c r="B108" s="24"/>
      <c r="C108" s="140">
        <v>107</v>
      </c>
      <c r="D108" s="141" t="str">
        <f>IFERROR(VLOOKUP(F108,コード表!$B$2:$C$12,2,FALSE),"")</f>
        <v/>
      </c>
      <c r="E108" s="141" t="str">
        <f>IFERROR(VLOOKUP(G108,コード表!$F$2:$G$4,2,FALSE),"")</f>
        <v/>
      </c>
      <c r="F108" s="34"/>
      <c r="G108" s="149"/>
      <c r="H108" s="39"/>
      <c r="I108" s="39"/>
      <c r="J108" s="39"/>
      <c r="K108" s="39"/>
      <c r="L108" s="39"/>
      <c r="M108" s="39"/>
      <c r="N108" s="39"/>
      <c r="O108" s="43"/>
      <c r="P108" s="36"/>
      <c r="Q108" s="24"/>
      <c r="R108" s="26">
        <f>COUNTIF(D$1:D108,D108)</f>
        <v>107</v>
      </c>
      <c r="S108" s="26">
        <f>COUNTIF($P$2:P108,P108)</f>
        <v>0</v>
      </c>
      <c r="T108" s="24"/>
    </row>
    <row r="109" spans="1:20" ht="35.4" customHeight="1" x14ac:dyDescent="0.2">
      <c r="A109" s="24"/>
      <c r="B109" s="24"/>
      <c r="C109" s="140">
        <v>108</v>
      </c>
      <c r="D109" s="141" t="str">
        <f>IFERROR(VLOOKUP(F109,コード表!$B$2:$C$12,2,FALSE),"")</f>
        <v/>
      </c>
      <c r="E109" s="141" t="str">
        <f>IFERROR(VLOOKUP(G109,コード表!$F$2:$G$4,2,FALSE),"")</f>
        <v/>
      </c>
      <c r="F109" s="34"/>
      <c r="G109" s="149"/>
      <c r="H109" s="39"/>
      <c r="I109" s="39"/>
      <c r="J109" s="39"/>
      <c r="K109" s="39"/>
      <c r="L109" s="39"/>
      <c r="M109" s="39"/>
      <c r="N109" s="39"/>
      <c r="O109" s="43"/>
      <c r="P109" s="36"/>
      <c r="Q109" s="24"/>
      <c r="R109" s="26">
        <f>COUNTIF(D$1:D109,D109)</f>
        <v>108</v>
      </c>
      <c r="S109" s="26">
        <f>COUNTIF($P$2:P109,P109)</f>
        <v>0</v>
      </c>
      <c r="T109" s="24"/>
    </row>
    <row r="110" spans="1:20" ht="35.4" customHeight="1" x14ac:dyDescent="0.2">
      <c r="A110" s="24"/>
      <c r="B110" s="24"/>
      <c r="C110" s="140">
        <v>109</v>
      </c>
      <c r="D110" s="141" t="str">
        <f>IFERROR(VLOOKUP(F110,コード表!$B$2:$C$12,2,FALSE),"")</f>
        <v/>
      </c>
      <c r="E110" s="141" t="str">
        <f>IFERROR(VLOOKUP(G110,コード表!$F$2:$G$4,2,FALSE),"")</f>
        <v/>
      </c>
      <c r="F110" s="34"/>
      <c r="G110" s="149"/>
      <c r="H110" s="39"/>
      <c r="I110" s="39"/>
      <c r="J110" s="39"/>
      <c r="K110" s="39"/>
      <c r="L110" s="39"/>
      <c r="M110" s="39"/>
      <c r="N110" s="39"/>
      <c r="O110" s="43"/>
      <c r="P110" s="36"/>
      <c r="Q110" s="24"/>
      <c r="R110" s="26">
        <f>COUNTIF(D$1:D110,D110)</f>
        <v>109</v>
      </c>
      <c r="S110" s="26">
        <f>COUNTIF($P$2:P110,P110)</f>
        <v>0</v>
      </c>
      <c r="T110" s="24"/>
    </row>
    <row r="111" spans="1:20" ht="35.4" customHeight="1" x14ac:dyDescent="0.2">
      <c r="A111" s="24"/>
      <c r="B111" s="24"/>
      <c r="C111" s="140">
        <v>110</v>
      </c>
      <c r="D111" s="141" t="str">
        <f>IFERROR(VLOOKUP(F111,コード表!$B$2:$C$12,2,FALSE),"")</f>
        <v/>
      </c>
      <c r="E111" s="141" t="str">
        <f>IFERROR(VLOOKUP(G111,コード表!$F$2:$G$4,2,FALSE),"")</f>
        <v/>
      </c>
      <c r="F111" s="34"/>
      <c r="G111" s="149"/>
      <c r="H111" s="39"/>
      <c r="I111" s="39"/>
      <c r="J111" s="39"/>
      <c r="K111" s="39"/>
      <c r="L111" s="39"/>
      <c r="M111" s="39"/>
      <c r="N111" s="39"/>
      <c r="O111" s="43"/>
      <c r="P111" s="36"/>
      <c r="Q111" s="24"/>
      <c r="R111" s="26">
        <f>COUNTIF(D$1:D111,D111)</f>
        <v>110</v>
      </c>
      <c r="S111" s="26">
        <f>COUNTIF($P$2:P111,P111)</f>
        <v>0</v>
      </c>
      <c r="T111" s="24"/>
    </row>
    <row r="112" spans="1:20" ht="35.4" customHeight="1" x14ac:dyDescent="0.2">
      <c r="A112" s="24"/>
      <c r="B112" s="24"/>
      <c r="C112" s="140">
        <v>111</v>
      </c>
      <c r="D112" s="141" t="str">
        <f>IFERROR(VLOOKUP(F112,コード表!$B$2:$C$12,2,FALSE),"")</f>
        <v/>
      </c>
      <c r="E112" s="141" t="str">
        <f>IFERROR(VLOOKUP(G112,コード表!$F$2:$G$4,2,FALSE),"")</f>
        <v/>
      </c>
      <c r="F112" s="34"/>
      <c r="G112" s="149"/>
      <c r="H112" s="39"/>
      <c r="I112" s="39"/>
      <c r="J112" s="39"/>
      <c r="K112" s="39"/>
      <c r="L112" s="39"/>
      <c r="M112" s="39"/>
      <c r="N112" s="39"/>
      <c r="O112" s="43"/>
      <c r="P112" s="36"/>
      <c r="Q112" s="24"/>
      <c r="R112" s="26">
        <f>COUNTIF(D$1:D112,D112)</f>
        <v>111</v>
      </c>
      <c r="S112" s="26">
        <f>COUNTIF($P$2:P112,P112)</f>
        <v>0</v>
      </c>
      <c r="T112" s="24"/>
    </row>
    <row r="113" spans="1:20" ht="35.4" customHeight="1" x14ac:dyDescent="0.2">
      <c r="A113" s="24"/>
      <c r="B113" s="24"/>
      <c r="C113" s="140">
        <v>112</v>
      </c>
      <c r="D113" s="141" t="str">
        <f>IFERROR(VLOOKUP(F113,コード表!$B$2:$C$12,2,FALSE),"")</f>
        <v/>
      </c>
      <c r="E113" s="141" t="str">
        <f>IFERROR(VLOOKUP(G113,コード表!$F$2:$G$4,2,FALSE),"")</f>
        <v/>
      </c>
      <c r="F113" s="34"/>
      <c r="G113" s="149"/>
      <c r="H113" s="39"/>
      <c r="I113" s="39"/>
      <c r="J113" s="39"/>
      <c r="K113" s="39"/>
      <c r="L113" s="39"/>
      <c r="M113" s="39"/>
      <c r="N113" s="39"/>
      <c r="O113" s="43"/>
      <c r="P113" s="36"/>
      <c r="Q113" s="24"/>
      <c r="R113" s="26">
        <f>COUNTIF(D$1:D113,D113)</f>
        <v>112</v>
      </c>
      <c r="S113" s="26">
        <f>COUNTIF($P$2:P113,P113)</f>
        <v>0</v>
      </c>
      <c r="T113" s="24"/>
    </row>
    <row r="114" spans="1:20" ht="35.4" customHeight="1" x14ac:dyDescent="0.2">
      <c r="A114" s="24"/>
      <c r="B114" s="24"/>
      <c r="C114" s="140">
        <v>113</v>
      </c>
      <c r="D114" s="141" t="str">
        <f>IFERROR(VLOOKUP(F114,コード表!$B$2:$C$12,2,FALSE),"")</f>
        <v/>
      </c>
      <c r="E114" s="141" t="str">
        <f>IFERROR(VLOOKUP(G114,コード表!$F$2:$G$4,2,FALSE),"")</f>
        <v/>
      </c>
      <c r="F114" s="34"/>
      <c r="G114" s="149"/>
      <c r="H114" s="39"/>
      <c r="I114" s="39"/>
      <c r="J114" s="39"/>
      <c r="K114" s="39"/>
      <c r="L114" s="39"/>
      <c r="M114" s="39"/>
      <c r="N114" s="39"/>
      <c r="O114" s="43"/>
      <c r="P114" s="36"/>
      <c r="Q114" s="24"/>
      <c r="R114" s="26">
        <f>COUNTIF(D$1:D114,D114)</f>
        <v>113</v>
      </c>
      <c r="S114" s="26">
        <f>COUNTIF($P$2:P114,P114)</f>
        <v>0</v>
      </c>
      <c r="T114" s="24"/>
    </row>
    <row r="115" spans="1:20" ht="35.4" customHeight="1" x14ac:dyDescent="0.2">
      <c r="A115" s="24"/>
      <c r="B115" s="24"/>
      <c r="C115" s="140">
        <v>114</v>
      </c>
      <c r="D115" s="141" t="str">
        <f>IFERROR(VLOOKUP(F115,コード表!$B$2:$C$12,2,FALSE),"")</f>
        <v/>
      </c>
      <c r="E115" s="141" t="str">
        <f>IFERROR(VLOOKUP(G115,コード表!$F$2:$G$4,2,FALSE),"")</f>
        <v/>
      </c>
      <c r="F115" s="34"/>
      <c r="G115" s="149"/>
      <c r="H115" s="39"/>
      <c r="I115" s="39"/>
      <c r="J115" s="39"/>
      <c r="K115" s="39"/>
      <c r="L115" s="39"/>
      <c r="M115" s="39"/>
      <c r="N115" s="39"/>
      <c r="O115" s="43"/>
      <c r="P115" s="36"/>
      <c r="Q115" s="24"/>
      <c r="R115" s="26">
        <f>COUNTIF(D$1:D115,D115)</f>
        <v>114</v>
      </c>
      <c r="S115" s="26">
        <f>COUNTIF($P$2:P115,P115)</f>
        <v>0</v>
      </c>
      <c r="T115" s="24"/>
    </row>
    <row r="116" spans="1:20" ht="35.4" customHeight="1" x14ac:dyDescent="0.2">
      <c r="A116" s="24"/>
      <c r="B116" s="24"/>
      <c r="C116" s="140">
        <v>115</v>
      </c>
      <c r="D116" s="141" t="str">
        <f>IFERROR(VLOOKUP(F116,コード表!$B$2:$C$12,2,FALSE),"")</f>
        <v/>
      </c>
      <c r="E116" s="141" t="str">
        <f>IFERROR(VLOOKUP(G116,コード表!$F$2:$G$4,2,FALSE),"")</f>
        <v/>
      </c>
      <c r="F116" s="34"/>
      <c r="G116" s="149"/>
      <c r="H116" s="39"/>
      <c r="I116" s="39"/>
      <c r="J116" s="39"/>
      <c r="K116" s="39"/>
      <c r="L116" s="39"/>
      <c r="M116" s="39"/>
      <c r="N116" s="39"/>
      <c r="O116" s="43"/>
      <c r="P116" s="36"/>
      <c r="Q116" s="24"/>
      <c r="R116" s="26">
        <f>COUNTIF(D$1:D116,D116)</f>
        <v>115</v>
      </c>
      <c r="S116" s="26">
        <f>COUNTIF($P$2:P116,P116)</f>
        <v>0</v>
      </c>
      <c r="T116" s="24"/>
    </row>
    <row r="117" spans="1:20" ht="35.4" customHeight="1" x14ac:dyDescent="0.2">
      <c r="A117" s="24"/>
      <c r="B117" s="24"/>
      <c r="C117" s="140">
        <v>116</v>
      </c>
      <c r="D117" s="141" t="str">
        <f>IFERROR(VLOOKUP(F117,コード表!$B$2:$C$12,2,FALSE),"")</f>
        <v/>
      </c>
      <c r="E117" s="141" t="str">
        <f>IFERROR(VLOOKUP(G117,コード表!$F$2:$G$4,2,FALSE),"")</f>
        <v/>
      </c>
      <c r="F117" s="34"/>
      <c r="G117" s="149"/>
      <c r="H117" s="39"/>
      <c r="I117" s="39"/>
      <c r="J117" s="39"/>
      <c r="K117" s="39"/>
      <c r="L117" s="39"/>
      <c r="M117" s="39"/>
      <c r="N117" s="39"/>
      <c r="O117" s="43"/>
      <c r="P117" s="36"/>
      <c r="Q117" s="24"/>
      <c r="R117" s="26">
        <f>COUNTIF(D$1:D117,D117)</f>
        <v>116</v>
      </c>
      <c r="S117" s="26">
        <f>COUNTIF($P$2:P117,P117)</f>
        <v>0</v>
      </c>
      <c r="T117" s="24"/>
    </row>
    <row r="118" spans="1:20" ht="35.4" customHeight="1" x14ac:dyDescent="0.2">
      <c r="A118" s="24"/>
      <c r="B118" s="24"/>
      <c r="C118" s="140">
        <v>117</v>
      </c>
      <c r="D118" s="141" t="str">
        <f>IFERROR(VLOOKUP(F118,コード表!$B$2:$C$12,2,FALSE),"")</f>
        <v/>
      </c>
      <c r="E118" s="141" t="str">
        <f>IFERROR(VLOOKUP(G118,コード表!$F$2:$G$4,2,FALSE),"")</f>
        <v/>
      </c>
      <c r="F118" s="34"/>
      <c r="G118" s="149"/>
      <c r="H118" s="39"/>
      <c r="I118" s="39"/>
      <c r="J118" s="39"/>
      <c r="K118" s="39"/>
      <c r="L118" s="39"/>
      <c r="M118" s="39"/>
      <c r="N118" s="39"/>
      <c r="O118" s="43"/>
      <c r="P118" s="36"/>
      <c r="Q118" s="24"/>
      <c r="R118" s="26">
        <f>COUNTIF(D$1:D118,D118)</f>
        <v>117</v>
      </c>
      <c r="S118" s="26">
        <f>COUNTIF($P$2:P118,P118)</f>
        <v>0</v>
      </c>
      <c r="T118" s="24"/>
    </row>
    <row r="119" spans="1:20" ht="35.4" customHeight="1" x14ac:dyDescent="0.2">
      <c r="A119" s="24"/>
      <c r="B119" s="24"/>
      <c r="C119" s="140">
        <v>118</v>
      </c>
      <c r="D119" s="141" t="str">
        <f>IFERROR(VLOOKUP(F119,コード表!$B$2:$C$12,2,FALSE),"")</f>
        <v/>
      </c>
      <c r="E119" s="141" t="str">
        <f>IFERROR(VLOOKUP(G119,コード表!$F$2:$G$4,2,FALSE),"")</f>
        <v/>
      </c>
      <c r="F119" s="34"/>
      <c r="G119" s="149"/>
      <c r="H119" s="39"/>
      <c r="I119" s="39"/>
      <c r="J119" s="39"/>
      <c r="K119" s="39"/>
      <c r="L119" s="39"/>
      <c r="M119" s="39"/>
      <c r="N119" s="39"/>
      <c r="O119" s="43"/>
      <c r="P119" s="36"/>
      <c r="Q119" s="24"/>
      <c r="R119" s="26">
        <f>COUNTIF(D$1:D119,D119)</f>
        <v>118</v>
      </c>
      <c r="S119" s="26">
        <f>COUNTIF($P$2:P119,P119)</f>
        <v>0</v>
      </c>
      <c r="T119" s="24"/>
    </row>
    <row r="120" spans="1:20" ht="35.4" customHeight="1" x14ac:dyDescent="0.2">
      <c r="A120" s="24"/>
      <c r="B120" s="24"/>
      <c r="C120" s="140">
        <v>119</v>
      </c>
      <c r="D120" s="141" t="str">
        <f>IFERROR(VLOOKUP(F120,コード表!$B$2:$C$12,2,FALSE),"")</f>
        <v/>
      </c>
      <c r="E120" s="141" t="str">
        <f>IFERROR(VLOOKUP(G120,コード表!$F$2:$G$4,2,FALSE),"")</f>
        <v/>
      </c>
      <c r="F120" s="34"/>
      <c r="G120" s="149"/>
      <c r="H120" s="39"/>
      <c r="I120" s="39"/>
      <c r="J120" s="39"/>
      <c r="K120" s="39"/>
      <c r="L120" s="39"/>
      <c r="M120" s="39"/>
      <c r="N120" s="39"/>
      <c r="O120" s="43"/>
      <c r="P120" s="36"/>
      <c r="Q120" s="24"/>
      <c r="R120" s="26">
        <f>COUNTIF(D$1:D120,D120)</f>
        <v>119</v>
      </c>
      <c r="S120" s="26">
        <f>COUNTIF($P$2:P120,P120)</f>
        <v>0</v>
      </c>
      <c r="T120" s="24"/>
    </row>
    <row r="121" spans="1:20" ht="35.4" customHeight="1" x14ac:dyDescent="0.2">
      <c r="A121" s="24"/>
      <c r="B121" s="24"/>
      <c r="C121" s="140">
        <v>120</v>
      </c>
      <c r="D121" s="141" t="str">
        <f>IFERROR(VLOOKUP(F121,コード表!$B$2:$C$12,2,FALSE),"")</f>
        <v/>
      </c>
      <c r="E121" s="141" t="str">
        <f>IFERROR(VLOOKUP(G121,コード表!$F$2:$G$4,2,FALSE),"")</f>
        <v/>
      </c>
      <c r="F121" s="34"/>
      <c r="G121" s="149"/>
      <c r="H121" s="39"/>
      <c r="I121" s="39"/>
      <c r="J121" s="39"/>
      <c r="K121" s="39"/>
      <c r="L121" s="39"/>
      <c r="M121" s="39"/>
      <c r="N121" s="39"/>
      <c r="O121" s="43"/>
      <c r="P121" s="36"/>
      <c r="Q121" s="24"/>
      <c r="R121" s="26">
        <f>COUNTIF(D$1:D121,D121)</f>
        <v>120</v>
      </c>
      <c r="S121" s="26">
        <f>COUNTIF($P$2:P121,P121)</f>
        <v>0</v>
      </c>
      <c r="T121" s="24"/>
    </row>
    <row r="122" spans="1:20" ht="35.4" customHeight="1" x14ac:dyDescent="0.2">
      <c r="A122" s="24"/>
      <c r="B122" s="24"/>
      <c r="C122" s="140">
        <v>121</v>
      </c>
      <c r="D122" s="141" t="str">
        <f>IFERROR(VLOOKUP(F122,コード表!$B$2:$C$12,2,FALSE),"")</f>
        <v/>
      </c>
      <c r="E122" s="141" t="str">
        <f>IFERROR(VLOOKUP(G122,コード表!$F$2:$G$4,2,FALSE),"")</f>
        <v/>
      </c>
      <c r="F122" s="34"/>
      <c r="G122" s="149"/>
      <c r="H122" s="39"/>
      <c r="I122" s="39"/>
      <c r="J122" s="39"/>
      <c r="K122" s="39"/>
      <c r="L122" s="39"/>
      <c r="M122" s="39"/>
      <c r="N122" s="39"/>
      <c r="O122" s="43"/>
      <c r="P122" s="36"/>
      <c r="Q122" s="24"/>
      <c r="R122" s="26">
        <f>COUNTIF(D$1:D122,D122)</f>
        <v>121</v>
      </c>
      <c r="S122" s="26">
        <f>COUNTIF($P$2:P122,P122)</f>
        <v>0</v>
      </c>
      <c r="T122" s="24"/>
    </row>
    <row r="123" spans="1:20" ht="35.4" customHeight="1" x14ac:dyDescent="0.2">
      <c r="A123" s="24"/>
      <c r="B123" s="24"/>
      <c r="C123" s="140">
        <v>122</v>
      </c>
      <c r="D123" s="141" t="str">
        <f>IFERROR(VLOOKUP(F123,コード表!$B$2:$C$12,2,FALSE),"")</f>
        <v/>
      </c>
      <c r="E123" s="141" t="str">
        <f>IFERROR(VLOOKUP(G123,コード表!$F$2:$G$4,2,FALSE),"")</f>
        <v/>
      </c>
      <c r="F123" s="34"/>
      <c r="G123" s="149"/>
      <c r="H123" s="39"/>
      <c r="I123" s="39"/>
      <c r="J123" s="39"/>
      <c r="K123" s="39"/>
      <c r="L123" s="39"/>
      <c r="M123" s="39"/>
      <c r="N123" s="39"/>
      <c r="O123" s="43"/>
      <c r="P123" s="36"/>
      <c r="Q123" s="24"/>
      <c r="R123" s="26">
        <f>COUNTIF(D$1:D123,D123)</f>
        <v>122</v>
      </c>
      <c r="S123" s="26">
        <f>COUNTIF($P$2:P123,P123)</f>
        <v>0</v>
      </c>
      <c r="T123" s="24"/>
    </row>
    <row r="124" spans="1:20" ht="35.4" customHeight="1" x14ac:dyDescent="0.2">
      <c r="A124" s="24"/>
      <c r="B124" s="24"/>
      <c r="C124" s="140">
        <v>123</v>
      </c>
      <c r="D124" s="141" t="str">
        <f>IFERROR(VLOOKUP(F124,コード表!$B$2:$C$12,2,FALSE),"")</f>
        <v/>
      </c>
      <c r="E124" s="141" t="str">
        <f>IFERROR(VLOOKUP(G124,コード表!$F$2:$G$4,2,FALSE),"")</f>
        <v/>
      </c>
      <c r="F124" s="34"/>
      <c r="G124" s="149"/>
      <c r="H124" s="39"/>
      <c r="I124" s="39"/>
      <c r="J124" s="39"/>
      <c r="K124" s="39"/>
      <c r="L124" s="39"/>
      <c r="M124" s="39"/>
      <c r="N124" s="39"/>
      <c r="O124" s="43"/>
      <c r="P124" s="36"/>
      <c r="Q124" s="24"/>
      <c r="R124" s="26">
        <f>COUNTIF(D$1:D124,D124)</f>
        <v>123</v>
      </c>
      <c r="S124" s="26">
        <f>COUNTIF($P$2:P124,P124)</f>
        <v>0</v>
      </c>
      <c r="T124" s="24"/>
    </row>
    <row r="125" spans="1:20" ht="35.4" customHeight="1" x14ac:dyDescent="0.2">
      <c r="A125" s="24"/>
      <c r="B125" s="24"/>
      <c r="C125" s="140">
        <v>124</v>
      </c>
      <c r="D125" s="141" t="str">
        <f>IFERROR(VLOOKUP(F125,コード表!$B$2:$C$12,2,FALSE),"")</f>
        <v/>
      </c>
      <c r="E125" s="141" t="str">
        <f>IFERROR(VLOOKUP(G125,コード表!$F$2:$G$4,2,FALSE),"")</f>
        <v/>
      </c>
      <c r="F125" s="34"/>
      <c r="G125" s="149"/>
      <c r="H125" s="39"/>
      <c r="I125" s="39"/>
      <c r="J125" s="39"/>
      <c r="K125" s="39"/>
      <c r="L125" s="39"/>
      <c r="M125" s="39"/>
      <c r="N125" s="39"/>
      <c r="O125" s="43"/>
      <c r="P125" s="36"/>
      <c r="Q125" s="24"/>
      <c r="R125" s="26">
        <f>COUNTIF(D$1:D125,D125)</f>
        <v>124</v>
      </c>
      <c r="S125" s="26">
        <f>COUNTIF($P$2:P125,P125)</f>
        <v>0</v>
      </c>
      <c r="T125" s="24"/>
    </row>
    <row r="126" spans="1:20" ht="35.4" customHeight="1" x14ac:dyDescent="0.2">
      <c r="A126" s="24"/>
      <c r="B126" s="24"/>
      <c r="C126" s="140">
        <v>125</v>
      </c>
      <c r="D126" s="141" t="str">
        <f>IFERROR(VLOOKUP(F126,コード表!$B$2:$C$12,2,FALSE),"")</f>
        <v/>
      </c>
      <c r="E126" s="141" t="str">
        <f>IFERROR(VLOOKUP(G126,コード表!$F$2:$G$4,2,FALSE),"")</f>
        <v/>
      </c>
      <c r="F126" s="34"/>
      <c r="G126" s="149"/>
      <c r="H126" s="39"/>
      <c r="I126" s="39"/>
      <c r="J126" s="39"/>
      <c r="K126" s="39"/>
      <c r="L126" s="39"/>
      <c r="M126" s="39"/>
      <c r="N126" s="39"/>
      <c r="O126" s="43"/>
      <c r="P126" s="36"/>
      <c r="Q126" s="24"/>
      <c r="R126" s="26">
        <f>COUNTIF(D$1:D126,D126)</f>
        <v>125</v>
      </c>
      <c r="S126" s="26">
        <f>COUNTIF($P$2:P126,P126)</f>
        <v>0</v>
      </c>
      <c r="T126" s="24"/>
    </row>
    <row r="127" spans="1:20" ht="35.4" customHeight="1" x14ac:dyDescent="0.2">
      <c r="A127" s="24"/>
      <c r="B127" s="24"/>
      <c r="C127" s="140">
        <v>126</v>
      </c>
      <c r="D127" s="141" t="str">
        <f>IFERROR(VLOOKUP(F127,コード表!$B$2:$C$12,2,FALSE),"")</f>
        <v/>
      </c>
      <c r="E127" s="141" t="str">
        <f>IFERROR(VLOOKUP(G127,コード表!$F$2:$G$4,2,FALSE),"")</f>
        <v/>
      </c>
      <c r="F127" s="34"/>
      <c r="G127" s="149"/>
      <c r="H127" s="39"/>
      <c r="I127" s="39"/>
      <c r="J127" s="39"/>
      <c r="K127" s="39"/>
      <c r="L127" s="39"/>
      <c r="M127" s="39"/>
      <c r="N127" s="39"/>
      <c r="O127" s="43"/>
      <c r="P127" s="36"/>
      <c r="Q127" s="24"/>
      <c r="R127" s="26">
        <f>COUNTIF(D$1:D127,D127)</f>
        <v>126</v>
      </c>
      <c r="S127" s="26">
        <f>COUNTIF($P$2:P127,P127)</f>
        <v>0</v>
      </c>
      <c r="T127" s="24"/>
    </row>
    <row r="128" spans="1:20" ht="35.4" customHeight="1" x14ac:dyDescent="0.2">
      <c r="A128" s="24"/>
      <c r="B128" s="24"/>
      <c r="C128" s="140">
        <v>127</v>
      </c>
      <c r="D128" s="141" t="str">
        <f>IFERROR(VLOOKUP(F128,コード表!$B$2:$C$12,2,FALSE),"")</f>
        <v/>
      </c>
      <c r="E128" s="141" t="str">
        <f>IFERROR(VLOOKUP(G128,コード表!$F$2:$G$4,2,FALSE),"")</f>
        <v/>
      </c>
      <c r="F128" s="34"/>
      <c r="G128" s="149"/>
      <c r="H128" s="39"/>
      <c r="I128" s="39"/>
      <c r="J128" s="39"/>
      <c r="K128" s="39"/>
      <c r="L128" s="39"/>
      <c r="M128" s="39"/>
      <c r="N128" s="39"/>
      <c r="O128" s="43"/>
      <c r="P128" s="36"/>
      <c r="Q128" s="24"/>
      <c r="R128" s="26">
        <f>COUNTIF(D$1:D128,D128)</f>
        <v>127</v>
      </c>
      <c r="S128" s="26">
        <f>COUNTIF($P$2:P128,P128)</f>
        <v>0</v>
      </c>
      <c r="T128" s="24"/>
    </row>
    <row r="129" spans="1:20" ht="35.4" customHeight="1" x14ac:dyDescent="0.2">
      <c r="A129" s="24"/>
      <c r="B129" s="24"/>
      <c r="C129" s="140">
        <v>128</v>
      </c>
      <c r="D129" s="141" t="str">
        <f>IFERROR(VLOOKUP(F129,コード表!$B$2:$C$12,2,FALSE),"")</f>
        <v/>
      </c>
      <c r="E129" s="141" t="str">
        <f>IFERROR(VLOOKUP(G129,コード表!$F$2:$G$4,2,FALSE),"")</f>
        <v/>
      </c>
      <c r="F129" s="34"/>
      <c r="G129" s="149"/>
      <c r="H129" s="39"/>
      <c r="I129" s="39"/>
      <c r="J129" s="39"/>
      <c r="K129" s="39"/>
      <c r="L129" s="39"/>
      <c r="M129" s="39"/>
      <c r="N129" s="39"/>
      <c r="O129" s="43"/>
      <c r="P129" s="36"/>
      <c r="Q129" s="24"/>
      <c r="R129" s="26">
        <f>COUNTIF(D$1:D129,D129)</f>
        <v>128</v>
      </c>
      <c r="S129" s="26">
        <f>COUNTIF($P$2:P129,P129)</f>
        <v>0</v>
      </c>
      <c r="T129" s="24"/>
    </row>
    <row r="130" spans="1:20" ht="35.4" customHeight="1" x14ac:dyDescent="0.2">
      <c r="A130" s="24"/>
      <c r="B130" s="24"/>
      <c r="C130" s="140">
        <v>129</v>
      </c>
      <c r="D130" s="141" t="str">
        <f>IFERROR(VLOOKUP(F130,コード表!$B$2:$C$12,2,FALSE),"")</f>
        <v/>
      </c>
      <c r="E130" s="141" t="str">
        <f>IFERROR(VLOOKUP(G130,コード表!$F$2:$G$4,2,FALSE),"")</f>
        <v/>
      </c>
      <c r="F130" s="34"/>
      <c r="G130" s="149"/>
      <c r="H130" s="39"/>
      <c r="I130" s="39"/>
      <c r="J130" s="39"/>
      <c r="K130" s="39"/>
      <c r="L130" s="39"/>
      <c r="M130" s="39"/>
      <c r="N130" s="39"/>
      <c r="O130" s="43"/>
      <c r="P130" s="36"/>
      <c r="Q130" s="24"/>
      <c r="R130" s="26">
        <f>COUNTIF(D$1:D130,D130)</f>
        <v>129</v>
      </c>
      <c r="S130" s="26">
        <f>COUNTIF($P$2:P130,P130)</f>
        <v>0</v>
      </c>
      <c r="T130" s="24"/>
    </row>
    <row r="131" spans="1:20" ht="35.4" customHeight="1" x14ac:dyDescent="0.2">
      <c r="A131" s="24"/>
      <c r="B131" s="24"/>
      <c r="C131" s="140">
        <v>130</v>
      </c>
      <c r="D131" s="141" t="str">
        <f>IFERROR(VLOOKUP(F131,コード表!$B$2:$C$12,2,FALSE),"")</f>
        <v/>
      </c>
      <c r="E131" s="141" t="str">
        <f>IFERROR(VLOOKUP(G131,コード表!$F$2:$G$4,2,FALSE),"")</f>
        <v/>
      </c>
      <c r="F131" s="34"/>
      <c r="G131" s="149"/>
      <c r="H131" s="39"/>
      <c r="I131" s="39"/>
      <c r="J131" s="39"/>
      <c r="K131" s="39"/>
      <c r="L131" s="39"/>
      <c r="M131" s="39"/>
      <c r="N131" s="39"/>
      <c r="O131" s="43"/>
      <c r="P131" s="36"/>
      <c r="Q131" s="24"/>
      <c r="R131" s="26">
        <f>COUNTIF(D$1:D131,D131)</f>
        <v>130</v>
      </c>
      <c r="S131" s="26">
        <f>COUNTIF($P$2:P131,P131)</f>
        <v>0</v>
      </c>
      <c r="T131" s="24"/>
    </row>
    <row r="132" spans="1:20" ht="35.4" customHeight="1" x14ac:dyDescent="0.2">
      <c r="A132" s="24"/>
      <c r="B132" s="24"/>
      <c r="C132" s="140">
        <v>131</v>
      </c>
      <c r="D132" s="141" t="str">
        <f>IFERROR(VLOOKUP(F132,コード表!$B$2:$C$12,2,FALSE),"")</f>
        <v/>
      </c>
      <c r="E132" s="141" t="str">
        <f>IFERROR(VLOOKUP(G132,コード表!$F$2:$G$4,2,FALSE),"")</f>
        <v/>
      </c>
      <c r="F132" s="34"/>
      <c r="G132" s="149"/>
      <c r="H132" s="39"/>
      <c r="I132" s="39"/>
      <c r="J132" s="39"/>
      <c r="K132" s="39"/>
      <c r="L132" s="39"/>
      <c r="M132" s="39"/>
      <c r="N132" s="39"/>
      <c r="O132" s="43"/>
      <c r="P132" s="36"/>
      <c r="Q132" s="24"/>
      <c r="R132" s="26">
        <f>COUNTIF(D$1:D132,D132)</f>
        <v>131</v>
      </c>
      <c r="S132" s="26">
        <f>COUNTIF($P$2:P132,P132)</f>
        <v>0</v>
      </c>
      <c r="T132" s="24"/>
    </row>
    <row r="133" spans="1:20" ht="35.4" customHeight="1" x14ac:dyDescent="0.2">
      <c r="A133" s="24"/>
      <c r="B133" s="24"/>
      <c r="C133" s="140">
        <v>132</v>
      </c>
      <c r="D133" s="141" t="str">
        <f>IFERROR(VLOOKUP(F133,コード表!$B$2:$C$12,2,FALSE),"")</f>
        <v/>
      </c>
      <c r="E133" s="141" t="str">
        <f>IFERROR(VLOOKUP(G133,コード表!$F$2:$G$4,2,FALSE),"")</f>
        <v/>
      </c>
      <c r="F133" s="34"/>
      <c r="G133" s="149"/>
      <c r="H133" s="39"/>
      <c r="I133" s="39"/>
      <c r="J133" s="39"/>
      <c r="K133" s="39"/>
      <c r="L133" s="39"/>
      <c r="M133" s="39"/>
      <c r="N133" s="39"/>
      <c r="O133" s="43"/>
      <c r="P133" s="36"/>
      <c r="Q133" s="24"/>
      <c r="R133" s="26">
        <f>COUNTIF(D$1:D133,D133)</f>
        <v>132</v>
      </c>
      <c r="S133" s="26">
        <f>COUNTIF($P$2:P133,P133)</f>
        <v>0</v>
      </c>
      <c r="T133" s="24"/>
    </row>
    <row r="134" spans="1:20" ht="35.4" customHeight="1" x14ac:dyDescent="0.2">
      <c r="A134" s="24"/>
      <c r="B134" s="24"/>
      <c r="C134" s="140">
        <v>133</v>
      </c>
      <c r="D134" s="141" t="str">
        <f>IFERROR(VLOOKUP(F134,コード表!$B$2:$C$12,2,FALSE),"")</f>
        <v/>
      </c>
      <c r="E134" s="141" t="str">
        <f>IFERROR(VLOOKUP(G134,コード表!$F$2:$G$4,2,FALSE),"")</f>
        <v/>
      </c>
      <c r="F134" s="34"/>
      <c r="G134" s="149"/>
      <c r="H134" s="39"/>
      <c r="I134" s="39"/>
      <c r="J134" s="39"/>
      <c r="K134" s="39"/>
      <c r="L134" s="39"/>
      <c r="M134" s="39"/>
      <c r="N134" s="39"/>
      <c r="O134" s="43"/>
      <c r="P134" s="36"/>
      <c r="Q134" s="24"/>
      <c r="R134" s="26">
        <f>COUNTIF(D$1:D134,D134)</f>
        <v>133</v>
      </c>
      <c r="S134" s="26">
        <f>COUNTIF($P$2:P134,P134)</f>
        <v>0</v>
      </c>
      <c r="T134" s="24"/>
    </row>
    <row r="135" spans="1:20" ht="35.4" customHeight="1" x14ac:dyDescent="0.2">
      <c r="A135" s="24"/>
      <c r="B135" s="24"/>
      <c r="C135" s="140">
        <v>134</v>
      </c>
      <c r="D135" s="141" t="str">
        <f>IFERROR(VLOOKUP(F135,コード表!$B$2:$C$12,2,FALSE),"")</f>
        <v/>
      </c>
      <c r="E135" s="141" t="str">
        <f>IFERROR(VLOOKUP(G135,コード表!$F$2:$G$4,2,FALSE),"")</f>
        <v/>
      </c>
      <c r="F135" s="34"/>
      <c r="G135" s="149"/>
      <c r="H135" s="39"/>
      <c r="I135" s="39"/>
      <c r="J135" s="39"/>
      <c r="K135" s="39"/>
      <c r="L135" s="39"/>
      <c r="M135" s="39"/>
      <c r="N135" s="39"/>
      <c r="O135" s="43"/>
      <c r="P135" s="36"/>
      <c r="Q135" s="24"/>
      <c r="R135" s="26">
        <f>COUNTIF(D$1:D135,D135)</f>
        <v>134</v>
      </c>
      <c r="S135" s="26">
        <f>COUNTIF($P$2:P135,P135)</f>
        <v>0</v>
      </c>
      <c r="T135" s="24"/>
    </row>
    <row r="136" spans="1:20" ht="35.4" customHeight="1" x14ac:dyDescent="0.2">
      <c r="A136" s="24"/>
      <c r="B136" s="24"/>
      <c r="C136" s="140">
        <v>135</v>
      </c>
      <c r="D136" s="141" t="str">
        <f>IFERROR(VLOOKUP(F136,コード表!$B$2:$C$12,2,FALSE),"")</f>
        <v/>
      </c>
      <c r="E136" s="141" t="str">
        <f>IFERROR(VLOOKUP(G136,コード表!$F$2:$G$4,2,FALSE),"")</f>
        <v/>
      </c>
      <c r="F136" s="34"/>
      <c r="G136" s="149"/>
      <c r="H136" s="39"/>
      <c r="I136" s="39"/>
      <c r="J136" s="39"/>
      <c r="K136" s="39"/>
      <c r="L136" s="39"/>
      <c r="M136" s="39"/>
      <c r="N136" s="39"/>
      <c r="O136" s="43"/>
      <c r="P136" s="36"/>
      <c r="Q136" s="24"/>
      <c r="R136" s="26">
        <f>COUNTIF(D$1:D136,D136)</f>
        <v>135</v>
      </c>
      <c r="S136" s="26">
        <f>COUNTIF($P$2:P136,P136)</f>
        <v>0</v>
      </c>
      <c r="T136" s="24"/>
    </row>
    <row r="137" spans="1:20" ht="35.4" customHeight="1" x14ac:dyDescent="0.2">
      <c r="A137" s="24"/>
      <c r="B137" s="24"/>
      <c r="C137" s="140">
        <v>136</v>
      </c>
      <c r="D137" s="141" t="str">
        <f>IFERROR(VLOOKUP(F137,コード表!$B$2:$C$12,2,FALSE),"")</f>
        <v/>
      </c>
      <c r="E137" s="141" t="str">
        <f>IFERROR(VLOOKUP(G137,コード表!$F$2:$G$4,2,FALSE),"")</f>
        <v/>
      </c>
      <c r="F137" s="34"/>
      <c r="G137" s="149"/>
      <c r="H137" s="39"/>
      <c r="I137" s="39"/>
      <c r="J137" s="39"/>
      <c r="K137" s="39"/>
      <c r="L137" s="39"/>
      <c r="M137" s="39"/>
      <c r="N137" s="39"/>
      <c r="O137" s="43"/>
      <c r="P137" s="36"/>
      <c r="Q137" s="24"/>
      <c r="R137" s="26">
        <f>COUNTIF(D$1:D137,D137)</f>
        <v>136</v>
      </c>
      <c r="S137" s="26">
        <f>COUNTIF($P$2:P137,P137)</f>
        <v>0</v>
      </c>
      <c r="T137" s="24"/>
    </row>
    <row r="138" spans="1:20" ht="35.4" customHeight="1" x14ac:dyDescent="0.2">
      <c r="A138" s="24"/>
      <c r="B138" s="24"/>
      <c r="C138" s="140">
        <v>137</v>
      </c>
      <c r="D138" s="141" t="str">
        <f>IFERROR(VLOOKUP(F138,コード表!$B$2:$C$12,2,FALSE),"")</f>
        <v/>
      </c>
      <c r="E138" s="141" t="str">
        <f>IFERROR(VLOOKUP(G138,コード表!$F$2:$G$4,2,FALSE),"")</f>
        <v/>
      </c>
      <c r="F138" s="34"/>
      <c r="G138" s="149"/>
      <c r="H138" s="39"/>
      <c r="I138" s="39"/>
      <c r="J138" s="39"/>
      <c r="K138" s="39"/>
      <c r="L138" s="39"/>
      <c r="M138" s="39"/>
      <c r="N138" s="39"/>
      <c r="O138" s="43"/>
      <c r="P138" s="36"/>
      <c r="Q138" s="24"/>
      <c r="R138" s="26">
        <f>COUNTIF(D$1:D138,D138)</f>
        <v>137</v>
      </c>
      <c r="S138" s="26">
        <f>COUNTIF($P$2:P138,P138)</f>
        <v>0</v>
      </c>
      <c r="T138" s="24"/>
    </row>
    <row r="139" spans="1:20" ht="35.4" customHeight="1" x14ac:dyDescent="0.2">
      <c r="A139" s="24"/>
      <c r="B139" s="24"/>
      <c r="C139" s="140">
        <v>138</v>
      </c>
      <c r="D139" s="141" t="str">
        <f>IFERROR(VLOOKUP(F139,コード表!$B$2:$C$12,2,FALSE),"")</f>
        <v/>
      </c>
      <c r="E139" s="141" t="str">
        <f>IFERROR(VLOOKUP(G139,コード表!$F$2:$G$4,2,FALSE),"")</f>
        <v/>
      </c>
      <c r="F139" s="34"/>
      <c r="G139" s="149"/>
      <c r="H139" s="39"/>
      <c r="I139" s="39"/>
      <c r="J139" s="39"/>
      <c r="K139" s="39"/>
      <c r="L139" s="39"/>
      <c r="M139" s="39"/>
      <c r="N139" s="39"/>
      <c r="O139" s="43"/>
      <c r="P139" s="36"/>
      <c r="Q139" s="24"/>
      <c r="R139" s="26">
        <f>COUNTIF(D$1:D139,D139)</f>
        <v>138</v>
      </c>
      <c r="S139" s="26">
        <f>COUNTIF($P$2:P139,P139)</f>
        <v>0</v>
      </c>
      <c r="T139" s="24"/>
    </row>
    <row r="140" spans="1:20" ht="35.4" customHeight="1" x14ac:dyDescent="0.2">
      <c r="A140" s="24"/>
      <c r="B140" s="24"/>
      <c r="C140" s="140">
        <v>139</v>
      </c>
      <c r="D140" s="141" t="str">
        <f>IFERROR(VLOOKUP(F140,コード表!$B$2:$C$12,2,FALSE),"")</f>
        <v/>
      </c>
      <c r="E140" s="141" t="str">
        <f>IFERROR(VLOOKUP(G140,コード表!$F$2:$G$4,2,FALSE),"")</f>
        <v/>
      </c>
      <c r="F140" s="34"/>
      <c r="G140" s="149"/>
      <c r="H140" s="39"/>
      <c r="I140" s="39"/>
      <c r="J140" s="39"/>
      <c r="K140" s="39"/>
      <c r="L140" s="39"/>
      <c r="M140" s="39"/>
      <c r="N140" s="39"/>
      <c r="O140" s="43"/>
      <c r="P140" s="36"/>
      <c r="Q140" s="24"/>
      <c r="R140" s="26">
        <f>COUNTIF(D$1:D140,D140)</f>
        <v>139</v>
      </c>
      <c r="S140" s="26">
        <f>COUNTIF($P$2:P140,P140)</f>
        <v>0</v>
      </c>
      <c r="T140" s="24"/>
    </row>
    <row r="141" spans="1:20" ht="35.4" customHeight="1" x14ac:dyDescent="0.2">
      <c r="A141" s="24"/>
      <c r="B141" s="24"/>
      <c r="C141" s="140">
        <v>140</v>
      </c>
      <c r="D141" s="141" t="str">
        <f>IFERROR(VLOOKUP(F141,コード表!$B$2:$C$12,2,FALSE),"")</f>
        <v/>
      </c>
      <c r="E141" s="141" t="str">
        <f>IFERROR(VLOOKUP(G141,コード表!$F$2:$G$4,2,FALSE),"")</f>
        <v/>
      </c>
      <c r="F141" s="34"/>
      <c r="G141" s="149"/>
      <c r="H141" s="39"/>
      <c r="I141" s="39"/>
      <c r="J141" s="39"/>
      <c r="K141" s="39"/>
      <c r="L141" s="39"/>
      <c r="M141" s="39"/>
      <c r="N141" s="39"/>
      <c r="O141" s="43"/>
      <c r="P141" s="36"/>
      <c r="Q141" s="24"/>
      <c r="R141" s="26">
        <f>COUNTIF(D$1:D141,D141)</f>
        <v>140</v>
      </c>
      <c r="S141" s="26">
        <f>COUNTIF($P$2:P141,P141)</f>
        <v>0</v>
      </c>
      <c r="T141" s="24"/>
    </row>
    <row r="142" spans="1:20" ht="35.4" customHeight="1" x14ac:dyDescent="0.2">
      <c r="A142" s="24"/>
      <c r="B142" s="24"/>
      <c r="C142" s="140">
        <v>141</v>
      </c>
      <c r="D142" s="141" t="str">
        <f>IFERROR(VLOOKUP(F142,コード表!$B$2:$C$12,2,FALSE),"")</f>
        <v/>
      </c>
      <c r="E142" s="141" t="str">
        <f>IFERROR(VLOOKUP(G142,コード表!$F$2:$G$4,2,FALSE),"")</f>
        <v/>
      </c>
      <c r="F142" s="34"/>
      <c r="G142" s="149"/>
      <c r="H142" s="39"/>
      <c r="I142" s="39"/>
      <c r="J142" s="39"/>
      <c r="K142" s="39"/>
      <c r="L142" s="39"/>
      <c r="M142" s="39"/>
      <c r="N142" s="39"/>
      <c r="O142" s="43"/>
      <c r="P142" s="36"/>
      <c r="Q142" s="24"/>
      <c r="R142" s="26">
        <f>COUNTIF(D$1:D142,D142)</f>
        <v>141</v>
      </c>
      <c r="S142" s="26">
        <f>COUNTIF($P$2:P142,P142)</f>
        <v>0</v>
      </c>
      <c r="T142" s="24"/>
    </row>
    <row r="143" spans="1:20" ht="35.4" customHeight="1" x14ac:dyDescent="0.2">
      <c r="A143" s="24"/>
      <c r="B143" s="24"/>
      <c r="C143" s="140">
        <v>142</v>
      </c>
      <c r="D143" s="141" t="str">
        <f>IFERROR(VLOOKUP(F143,コード表!$B$2:$C$12,2,FALSE),"")</f>
        <v/>
      </c>
      <c r="E143" s="141" t="str">
        <f>IFERROR(VLOOKUP(G143,コード表!$F$2:$G$4,2,FALSE),"")</f>
        <v/>
      </c>
      <c r="F143" s="34"/>
      <c r="G143" s="149"/>
      <c r="H143" s="39"/>
      <c r="I143" s="39"/>
      <c r="J143" s="39"/>
      <c r="K143" s="39"/>
      <c r="L143" s="39"/>
      <c r="M143" s="39"/>
      <c r="N143" s="39"/>
      <c r="O143" s="43"/>
      <c r="P143" s="36"/>
      <c r="Q143" s="24"/>
      <c r="R143" s="26">
        <f>COUNTIF(D$1:D143,D143)</f>
        <v>142</v>
      </c>
      <c r="S143" s="26">
        <f>COUNTIF($P$2:P143,P143)</f>
        <v>0</v>
      </c>
      <c r="T143" s="24"/>
    </row>
    <row r="144" spans="1:20" ht="35.4" customHeight="1" x14ac:dyDescent="0.2">
      <c r="A144" s="24"/>
      <c r="B144" s="24"/>
      <c r="C144" s="140">
        <v>143</v>
      </c>
      <c r="D144" s="141" t="str">
        <f>IFERROR(VLOOKUP(F144,コード表!$B$2:$C$12,2,FALSE),"")</f>
        <v/>
      </c>
      <c r="E144" s="141" t="str">
        <f>IFERROR(VLOOKUP(G144,コード表!$F$2:$G$4,2,FALSE),"")</f>
        <v/>
      </c>
      <c r="F144" s="34"/>
      <c r="G144" s="149"/>
      <c r="H144" s="39"/>
      <c r="I144" s="39"/>
      <c r="J144" s="39"/>
      <c r="K144" s="39"/>
      <c r="L144" s="39"/>
      <c r="M144" s="39"/>
      <c r="N144" s="39"/>
      <c r="O144" s="43"/>
      <c r="P144" s="36"/>
      <c r="Q144" s="24"/>
      <c r="R144" s="26">
        <f>COUNTIF(D$1:D144,D144)</f>
        <v>143</v>
      </c>
      <c r="S144" s="26">
        <f>COUNTIF($P$2:P144,P144)</f>
        <v>0</v>
      </c>
      <c r="T144" s="24"/>
    </row>
    <row r="145" spans="1:20" ht="35.4" customHeight="1" x14ac:dyDescent="0.2">
      <c r="A145" s="24"/>
      <c r="B145" s="24"/>
      <c r="C145" s="140">
        <v>144</v>
      </c>
      <c r="D145" s="141" t="str">
        <f>IFERROR(VLOOKUP(F145,コード表!$B$2:$C$12,2,FALSE),"")</f>
        <v/>
      </c>
      <c r="E145" s="141" t="str">
        <f>IFERROR(VLOOKUP(G145,コード表!$F$2:$G$4,2,FALSE),"")</f>
        <v/>
      </c>
      <c r="F145" s="34"/>
      <c r="G145" s="149"/>
      <c r="H145" s="39"/>
      <c r="I145" s="39"/>
      <c r="J145" s="39"/>
      <c r="K145" s="39"/>
      <c r="L145" s="39"/>
      <c r="M145" s="39"/>
      <c r="N145" s="39"/>
      <c r="O145" s="43"/>
      <c r="P145" s="36"/>
      <c r="Q145" s="24"/>
      <c r="R145" s="26">
        <f>COUNTIF(D$1:D145,D145)</f>
        <v>144</v>
      </c>
      <c r="S145" s="26">
        <f>COUNTIF($P$2:P145,P145)</f>
        <v>0</v>
      </c>
      <c r="T145" s="24"/>
    </row>
    <row r="146" spans="1:20" ht="35.4" customHeight="1" x14ac:dyDescent="0.2">
      <c r="A146" s="24"/>
      <c r="B146" s="24"/>
      <c r="C146" s="140">
        <v>145</v>
      </c>
      <c r="D146" s="141" t="str">
        <f>IFERROR(VLOOKUP(F146,コード表!$B$2:$C$12,2,FALSE),"")</f>
        <v/>
      </c>
      <c r="E146" s="141" t="str">
        <f>IFERROR(VLOOKUP(G146,コード表!$F$2:$G$4,2,FALSE),"")</f>
        <v/>
      </c>
      <c r="F146" s="34"/>
      <c r="G146" s="149"/>
      <c r="H146" s="39"/>
      <c r="I146" s="39"/>
      <c r="J146" s="39"/>
      <c r="K146" s="39"/>
      <c r="L146" s="39"/>
      <c r="M146" s="39"/>
      <c r="N146" s="39"/>
      <c r="O146" s="43"/>
      <c r="P146" s="36"/>
      <c r="Q146" s="24"/>
      <c r="R146" s="26">
        <f>COUNTIF(D$1:D146,D146)</f>
        <v>145</v>
      </c>
      <c r="S146" s="26">
        <f>COUNTIF($P$2:P146,P146)</f>
        <v>0</v>
      </c>
      <c r="T146" s="24"/>
    </row>
    <row r="147" spans="1:20" ht="35.4" customHeight="1" x14ac:dyDescent="0.2">
      <c r="A147" s="24"/>
      <c r="B147" s="24"/>
      <c r="C147" s="140">
        <v>146</v>
      </c>
      <c r="D147" s="141" t="str">
        <f>IFERROR(VLOOKUP(F147,コード表!$B$2:$C$12,2,FALSE),"")</f>
        <v/>
      </c>
      <c r="E147" s="141" t="str">
        <f>IFERROR(VLOOKUP(G147,コード表!$F$2:$G$4,2,FALSE),"")</f>
        <v/>
      </c>
      <c r="F147" s="34"/>
      <c r="G147" s="149"/>
      <c r="H147" s="39"/>
      <c r="I147" s="39"/>
      <c r="J147" s="39"/>
      <c r="K147" s="39"/>
      <c r="L147" s="39"/>
      <c r="M147" s="39"/>
      <c r="N147" s="39"/>
      <c r="O147" s="43"/>
      <c r="P147" s="36"/>
      <c r="Q147" s="24"/>
      <c r="R147" s="26">
        <f>COUNTIF(D$1:D147,D147)</f>
        <v>146</v>
      </c>
      <c r="S147" s="26">
        <f>COUNTIF($P$2:P147,P147)</f>
        <v>0</v>
      </c>
      <c r="T147" s="24"/>
    </row>
    <row r="148" spans="1:20" ht="35.4" customHeight="1" x14ac:dyDescent="0.2">
      <c r="A148" s="24"/>
      <c r="B148" s="24"/>
      <c r="C148" s="140">
        <v>147</v>
      </c>
      <c r="D148" s="141" t="str">
        <f>IFERROR(VLOOKUP(F148,コード表!$B$2:$C$12,2,FALSE),"")</f>
        <v/>
      </c>
      <c r="E148" s="141" t="str">
        <f>IFERROR(VLOOKUP(G148,コード表!$F$2:$G$4,2,FALSE),"")</f>
        <v/>
      </c>
      <c r="F148" s="34"/>
      <c r="G148" s="149"/>
      <c r="H148" s="39"/>
      <c r="I148" s="39"/>
      <c r="J148" s="39"/>
      <c r="K148" s="39"/>
      <c r="L148" s="39"/>
      <c r="M148" s="39"/>
      <c r="N148" s="39"/>
      <c r="O148" s="43"/>
      <c r="P148" s="36"/>
      <c r="Q148" s="24"/>
      <c r="R148" s="26">
        <f>COUNTIF(D$1:D148,D148)</f>
        <v>147</v>
      </c>
      <c r="S148" s="26">
        <f>COUNTIF($P$2:P148,P148)</f>
        <v>0</v>
      </c>
      <c r="T148" s="24"/>
    </row>
    <row r="149" spans="1:20" ht="35.4" customHeight="1" x14ac:dyDescent="0.2">
      <c r="A149" s="24"/>
      <c r="B149" s="24"/>
      <c r="C149" s="140">
        <v>148</v>
      </c>
      <c r="D149" s="141" t="str">
        <f>IFERROR(VLOOKUP(F149,コード表!$B$2:$C$12,2,FALSE),"")</f>
        <v/>
      </c>
      <c r="E149" s="141" t="str">
        <f>IFERROR(VLOOKUP(G149,コード表!$F$2:$G$4,2,FALSE),"")</f>
        <v/>
      </c>
      <c r="F149" s="34"/>
      <c r="G149" s="149"/>
      <c r="H149" s="39"/>
      <c r="I149" s="39"/>
      <c r="J149" s="39"/>
      <c r="K149" s="39"/>
      <c r="L149" s="39"/>
      <c r="M149" s="39"/>
      <c r="N149" s="39"/>
      <c r="O149" s="43"/>
      <c r="P149" s="36"/>
      <c r="Q149" s="24"/>
      <c r="R149" s="26">
        <f>COUNTIF(D$1:D149,D149)</f>
        <v>148</v>
      </c>
      <c r="S149" s="26">
        <f>COUNTIF($P$2:P149,P149)</f>
        <v>0</v>
      </c>
      <c r="T149" s="24"/>
    </row>
    <row r="150" spans="1:20" ht="35.4" customHeight="1" x14ac:dyDescent="0.2">
      <c r="A150" s="24"/>
      <c r="B150" s="24"/>
      <c r="C150" s="140">
        <v>149</v>
      </c>
      <c r="D150" s="141" t="str">
        <f>IFERROR(VLOOKUP(F150,コード表!$B$2:$C$12,2,FALSE),"")</f>
        <v/>
      </c>
      <c r="E150" s="141" t="str">
        <f>IFERROR(VLOOKUP(G150,コード表!$F$2:$G$4,2,FALSE),"")</f>
        <v/>
      </c>
      <c r="F150" s="34"/>
      <c r="G150" s="149"/>
      <c r="H150" s="39"/>
      <c r="I150" s="39"/>
      <c r="J150" s="39"/>
      <c r="K150" s="39"/>
      <c r="L150" s="39"/>
      <c r="M150" s="39"/>
      <c r="N150" s="39"/>
      <c r="O150" s="43"/>
      <c r="P150" s="36"/>
      <c r="Q150" s="24"/>
      <c r="R150" s="26">
        <f>COUNTIF(D$1:D150,D150)</f>
        <v>149</v>
      </c>
      <c r="S150" s="26">
        <f>COUNTIF($P$2:P150,P150)</f>
        <v>0</v>
      </c>
      <c r="T150" s="24"/>
    </row>
    <row r="151" spans="1:20" ht="35.4" customHeight="1" x14ac:dyDescent="0.2">
      <c r="A151" s="24"/>
      <c r="B151" s="24"/>
      <c r="C151" s="140">
        <v>150</v>
      </c>
      <c r="D151" s="141" t="str">
        <f>IFERROR(VLOOKUP(F151,コード表!$B$2:$C$12,2,FALSE),"")</f>
        <v/>
      </c>
      <c r="E151" s="141" t="str">
        <f>IFERROR(VLOOKUP(G151,コード表!$F$2:$G$4,2,FALSE),"")</f>
        <v/>
      </c>
      <c r="F151" s="34"/>
      <c r="G151" s="149"/>
      <c r="H151" s="39"/>
      <c r="I151" s="39"/>
      <c r="J151" s="39"/>
      <c r="K151" s="39"/>
      <c r="L151" s="39"/>
      <c r="M151" s="39"/>
      <c r="N151" s="39"/>
      <c r="O151" s="43"/>
      <c r="P151" s="36"/>
      <c r="Q151" s="24"/>
      <c r="R151" s="26">
        <f>COUNTIF(D$1:D151,D151)</f>
        <v>150</v>
      </c>
      <c r="S151" s="26">
        <f>COUNTIF($P$2:P151,P151)</f>
        <v>0</v>
      </c>
      <c r="T151" s="24"/>
    </row>
    <row r="152" spans="1:20" ht="35.4" customHeight="1" x14ac:dyDescent="0.2">
      <c r="A152" s="24"/>
      <c r="B152" s="24"/>
      <c r="C152" s="140">
        <v>151</v>
      </c>
      <c r="D152" s="141" t="str">
        <f>IFERROR(VLOOKUP(F152,コード表!$B$2:$C$12,2,FALSE),"")</f>
        <v/>
      </c>
      <c r="E152" s="141" t="str">
        <f>IFERROR(VLOOKUP(G152,コード表!$F$2:$G$4,2,FALSE),"")</f>
        <v/>
      </c>
      <c r="F152" s="34"/>
      <c r="G152" s="149"/>
      <c r="H152" s="39"/>
      <c r="I152" s="39"/>
      <c r="J152" s="39"/>
      <c r="K152" s="39"/>
      <c r="L152" s="39"/>
      <c r="M152" s="39"/>
      <c r="N152" s="39"/>
      <c r="O152" s="43"/>
      <c r="P152" s="36"/>
      <c r="Q152" s="24"/>
      <c r="R152" s="26">
        <f>COUNTIF(D$1:D152,D152)</f>
        <v>151</v>
      </c>
      <c r="S152" s="26">
        <f>COUNTIF($P$2:P152,P152)</f>
        <v>0</v>
      </c>
      <c r="T152" s="24"/>
    </row>
    <row r="153" spans="1:20" ht="35.4" customHeight="1" x14ac:dyDescent="0.2">
      <c r="A153" s="24"/>
      <c r="B153" s="24"/>
      <c r="C153" s="140">
        <v>152</v>
      </c>
      <c r="D153" s="141" t="str">
        <f>IFERROR(VLOOKUP(F153,コード表!$B$2:$C$12,2,FALSE),"")</f>
        <v/>
      </c>
      <c r="E153" s="141" t="str">
        <f>IFERROR(VLOOKUP(G153,コード表!$F$2:$G$4,2,FALSE),"")</f>
        <v/>
      </c>
      <c r="F153" s="34"/>
      <c r="G153" s="149"/>
      <c r="H153" s="39"/>
      <c r="I153" s="39"/>
      <c r="J153" s="39"/>
      <c r="K153" s="39"/>
      <c r="L153" s="39"/>
      <c r="M153" s="39"/>
      <c r="N153" s="39"/>
      <c r="O153" s="43"/>
      <c r="P153" s="36"/>
      <c r="Q153" s="24"/>
      <c r="R153" s="26">
        <f>COUNTIF(D$1:D153,D153)</f>
        <v>152</v>
      </c>
      <c r="S153" s="26">
        <f>COUNTIF($P$2:P153,P153)</f>
        <v>0</v>
      </c>
      <c r="T153" s="24"/>
    </row>
    <row r="154" spans="1:20" ht="35.4" customHeight="1" x14ac:dyDescent="0.2">
      <c r="A154" s="24"/>
      <c r="B154" s="24"/>
      <c r="C154" s="140">
        <v>153</v>
      </c>
      <c r="D154" s="141" t="str">
        <f>IFERROR(VLOOKUP(F154,コード表!$B$2:$C$12,2,FALSE),"")</f>
        <v/>
      </c>
      <c r="E154" s="141" t="str">
        <f>IFERROR(VLOOKUP(G154,コード表!$F$2:$G$4,2,FALSE),"")</f>
        <v/>
      </c>
      <c r="F154" s="34"/>
      <c r="G154" s="149"/>
      <c r="H154" s="39"/>
      <c r="I154" s="39"/>
      <c r="J154" s="39"/>
      <c r="K154" s="39"/>
      <c r="L154" s="39"/>
      <c r="M154" s="39"/>
      <c r="N154" s="39"/>
      <c r="O154" s="43"/>
      <c r="P154" s="36"/>
      <c r="Q154" s="24"/>
      <c r="R154" s="26">
        <f>COUNTIF(D$1:D154,D154)</f>
        <v>153</v>
      </c>
      <c r="S154" s="26">
        <f>COUNTIF($P$2:P154,P154)</f>
        <v>0</v>
      </c>
      <c r="T154" s="24"/>
    </row>
    <row r="155" spans="1:20" ht="35.4" customHeight="1" x14ac:dyDescent="0.2">
      <c r="A155" s="24"/>
      <c r="B155" s="24"/>
      <c r="C155" s="140">
        <v>154</v>
      </c>
      <c r="D155" s="141" t="str">
        <f>IFERROR(VLOOKUP(F155,コード表!$B$2:$C$12,2,FALSE),"")</f>
        <v/>
      </c>
      <c r="E155" s="141" t="str">
        <f>IFERROR(VLOOKUP(G155,コード表!$F$2:$G$4,2,FALSE),"")</f>
        <v/>
      </c>
      <c r="F155" s="34"/>
      <c r="G155" s="149"/>
      <c r="H155" s="39"/>
      <c r="I155" s="39"/>
      <c r="J155" s="39"/>
      <c r="K155" s="39"/>
      <c r="L155" s="39"/>
      <c r="M155" s="39"/>
      <c r="N155" s="39"/>
      <c r="O155" s="43"/>
      <c r="P155" s="36"/>
      <c r="Q155" s="24"/>
      <c r="R155" s="26">
        <f>COUNTIF(D$1:D155,D155)</f>
        <v>154</v>
      </c>
      <c r="S155" s="26">
        <f>COUNTIF($P$2:P155,P155)</f>
        <v>0</v>
      </c>
      <c r="T155" s="24"/>
    </row>
    <row r="156" spans="1:20" ht="35.4" customHeight="1" x14ac:dyDescent="0.2">
      <c r="A156" s="24"/>
      <c r="B156" s="24"/>
      <c r="C156" s="140">
        <v>155</v>
      </c>
      <c r="D156" s="141" t="str">
        <f>IFERROR(VLOOKUP(F156,コード表!$B$2:$C$12,2,FALSE),"")</f>
        <v/>
      </c>
      <c r="E156" s="141" t="str">
        <f>IFERROR(VLOOKUP(G156,コード表!$F$2:$G$4,2,FALSE),"")</f>
        <v/>
      </c>
      <c r="F156" s="34"/>
      <c r="G156" s="149"/>
      <c r="H156" s="39"/>
      <c r="I156" s="39"/>
      <c r="J156" s="39"/>
      <c r="K156" s="39"/>
      <c r="L156" s="39"/>
      <c r="M156" s="39"/>
      <c r="N156" s="39"/>
      <c r="O156" s="43"/>
      <c r="P156" s="36"/>
      <c r="Q156" s="24"/>
      <c r="R156" s="26">
        <f>COUNTIF(D$1:D156,D156)</f>
        <v>155</v>
      </c>
      <c r="S156" s="26">
        <f>COUNTIF($P$2:P156,P156)</f>
        <v>0</v>
      </c>
      <c r="T156" s="24"/>
    </row>
    <row r="157" spans="1:20" ht="35.4" customHeight="1" x14ac:dyDescent="0.2">
      <c r="A157" s="24"/>
      <c r="B157" s="24"/>
      <c r="C157" s="140">
        <v>156</v>
      </c>
      <c r="D157" s="141" t="str">
        <f>IFERROR(VLOOKUP(F157,コード表!$B$2:$C$12,2,FALSE),"")</f>
        <v/>
      </c>
      <c r="E157" s="141" t="str">
        <f>IFERROR(VLOOKUP(G157,コード表!$F$2:$G$4,2,FALSE),"")</f>
        <v/>
      </c>
      <c r="F157" s="34"/>
      <c r="G157" s="149"/>
      <c r="H157" s="39"/>
      <c r="I157" s="39"/>
      <c r="J157" s="39"/>
      <c r="K157" s="39"/>
      <c r="L157" s="39"/>
      <c r="M157" s="39"/>
      <c r="N157" s="39"/>
      <c r="O157" s="43"/>
      <c r="P157" s="36"/>
      <c r="Q157" s="24"/>
      <c r="R157" s="26">
        <f>COUNTIF(D$1:D157,D157)</f>
        <v>156</v>
      </c>
      <c r="S157" s="26">
        <f>COUNTIF($P$2:P157,P157)</f>
        <v>0</v>
      </c>
      <c r="T157" s="24"/>
    </row>
    <row r="158" spans="1:20" ht="35.4" customHeight="1" x14ac:dyDescent="0.2">
      <c r="A158" s="24"/>
      <c r="B158" s="24"/>
      <c r="C158" s="140">
        <v>157</v>
      </c>
      <c r="D158" s="141" t="str">
        <f>IFERROR(VLOOKUP(F158,コード表!$B$2:$C$12,2,FALSE),"")</f>
        <v/>
      </c>
      <c r="E158" s="141" t="str">
        <f>IFERROR(VLOOKUP(G158,コード表!$F$2:$G$4,2,FALSE),"")</f>
        <v/>
      </c>
      <c r="F158" s="34"/>
      <c r="G158" s="149"/>
      <c r="H158" s="39"/>
      <c r="I158" s="39"/>
      <c r="J158" s="39"/>
      <c r="K158" s="39"/>
      <c r="L158" s="39"/>
      <c r="M158" s="39"/>
      <c r="N158" s="39"/>
      <c r="O158" s="43"/>
      <c r="P158" s="36"/>
      <c r="Q158" s="24"/>
      <c r="R158" s="26">
        <f>COUNTIF(D$1:D158,D158)</f>
        <v>157</v>
      </c>
      <c r="S158" s="26">
        <f>COUNTIF($P$2:P158,P158)</f>
        <v>0</v>
      </c>
      <c r="T158" s="24"/>
    </row>
    <row r="159" spans="1:20" ht="35.4" customHeight="1" x14ac:dyDescent="0.2">
      <c r="A159" s="24"/>
      <c r="B159" s="24"/>
      <c r="C159" s="140">
        <v>158</v>
      </c>
      <c r="D159" s="141" t="str">
        <f>IFERROR(VLOOKUP(F159,コード表!$B$2:$C$12,2,FALSE),"")</f>
        <v/>
      </c>
      <c r="E159" s="141" t="str">
        <f>IFERROR(VLOOKUP(G159,コード表!$F$2:$G$4,2,FALSE),"")</f>
        <v/>
      </c>
      <c r="F159" s="34"/>
      <c r="G159" s="149"/>
      <c r="H159" s="39"/>
      <c r="I159" s="39"/>
      <c r="J159" s="39"/>
      <c r="K159" s="39"/>
      <c r="L159" s="39"/>
      <c r="M159" s="39"/>
      <c r="N159" s="39"/>
      <c r="O159" s="43"/>
      <c r="P159" s="36"/>
      <c r="Q159" s="24"/>
      <c r="R159" s="26">
        <f>COUNTIF(D$1:D159,D159)</f>
        <v>158</v>
      </c>
      <c r="S159" s="26">
        <f>COUNTIF($P$2:P159,P159)</f>
        <v>0</v>
      </c>
      <c r="T159" s="24"/>
    </row>
    <row r="160" spans="1:20" ht="35.4" customHeight="1" x14ac:dyDescent="0.2">
      <c r="A160" s="24"/>
      <c r="B160" s="24"/>
      <c r="C160" s="140">
        <v>159</v>
      </c>
      <c r="D160" s="141" t="str">
        <f>IFERROR(VLOOKUP(F160,コード表!$B$2:$C$12,2,FALSE),"")</f>
        <v/>
      </c>
      <c r="E160" s="141" t="str">
        <f>IFERROR(VLOOKUP(G160,コード表!$F$2:$G$4,2,FALSE),"")</f>
        <v/>
      </c>
      <c r="F160" s="34"/>
      <c r="G160" s="149"/>
      <c r="H160" s="39"/>
      <c r="I160" s="39"/>
      <c r="J160" s="39"/>
      <c r="K160" s="39"/>
      <c r="L160" s="39"/>
      <c r="M160" s="39"/>
      <c r="N160" s="39"/>
      <c r="O160" s="43"/>
      <c r="P160" s="36"/>
      <c r="Q160" s="24"/>
      <c r="R160" s="26">
        <f>COUNTIF(D$1:D160,D160)</f>
        <v>159</v>
      </c>
      <c r="S160" s="26">
        <f>COUNTIF($P$2:P160,P160)</f>
        <v>0</v>
      </c>
      <c r="T160" s="24"/>
    </row>
    <row r="161" spans="1:20" ht="35.4" customHeight="1" x14ac:dyDescent="0.2">
      <c r="A161" s="24"/>
      <c r="B161" s="24"/>
      <c r="C161" s="140">
        <v>160</v>
      </c>
      <c r="D161" s="141" t="str">
        <f>IFERROR(VLOOKUP(F161,コード表!$B$2:$C$12,2,FALSE),"")</f>
        <v/>
      </c>
      <c r="E161" s="141" t="str">
        <f>IFERROR(VLOOKUP(G161,コード表!$F$2:$G$4,2,FALSE),"")</f>
        <v/>
      </c>
      <c r="F161" s="34"/>
      <c r="G161" s="149"/>
      <c r="H161" s="39"/>
      <c r="I161" s="39"/>
      <c r="J161" s="39"/>
      <c r="K161" s="39"/>
      <c r="L161" s="39"/>
      <c r="M161" s="39"/>
      <c r="N161" s="39"/>
      <c r="O161" s="43"/>
      <c r="P161" s="36"/>
      <c r="Q161" s="24"/>
      <c r="R161" s="26">
        <f>COUNTIF(D$1:D161,D161)</f>
        <v>160</v>
      </c>
      <c r="S161" s="26">
        <f>COUNTIF($P$2:P161,P161)</f>
        <v>0</v>
      </c>
      <c r="T161" s="24"/>
    </row>
    <row r="162" spans="1:20" ht="35.4" customHeight="1" x14ac:dyDescent="0.2">
      <c r="A162" s="24"/>
      <c r="B162" s="24"/>
      <c r="C162" s="140">
        <v>161</v>
      </c>
      <c r="D162" s="141" t="str">
        <f>IFERROR(VLOOKUP(F162,コード表!$B$2:$C$12,2,FALSE),"")</f>
        <v/>
      </c>
      <c r="E162" s="141" t="str">
        <f>IFERROR(VLOOKUP(G162,コード表!$F$2:$G$4,2,FALSE),"")</f>
        <v/>
      </c>
      <c r="F162" s="34"/>
      <c r="G162" s="149"/>
      <c r="H162" s="39"/>
      <c r="I162" s="39"/>
      <c r="J162" s="39"/>
      <c r="K162" s="39"/>
      <c r="L162" s="39"/>
      <c r="M162" s="39"/>
      <c r="N162" s="39"/>
      <c r="O162" s="43"/>
      <c r="P162" s="36"/>
      <c r="Q162" s="24"/>
      <c r="R162" s="26">
        <f>COUNTIF(D$1:D162,D162)</f>
        <v>161</v>
      </c>
      <c r="S162" s="26">
        <f>COUNTIF($P$2:P162,P162)</f>
        <v>0</v>
      </c>
      <c r="T162" s="24"/>
    </row>
    <row r="163" spans="1:20" ht="35.4" customHeight="1" x14ac:dyDescent="0.2">
      <c r="A163" s="24"/>
      <c r="B163" s="24"/>
      <c r="C163" s="140">
        <v>162</v>
      </c>
      <c r="D163" s="141" t="str">
        <f>IFERROR(VLOOKUP(F163,コード表!$B$2:$C$12,2,FALSE),"")</f>
        <v/>
      </c>
      <c r="E163" s="141" t="str">
        <f>IFERROR(VLOOKUP(G163,コード表!$F$2:$G$4,2,FALSE),"")</f>
        <v/>
      </c>
      <c r="F163" s="34"/>
      <c r="G163" s="149"/>
      <c r="H163" s="39"/>
      <c r="I163" s="39"/>
      <c r="J163" s="39"/>
      <c r="K163" s="39"/>
      <c r="L163" s="39"/>
      <c r="M163" s="39"/>
      <c r="N163" s="39"/>
      <c r="O163" s="43"/>
      <c r="P163" s="36"/>
      <c r="Q163" s="24"/>
      <c r="R163" s="26">
        <f>COUNTIF(D$1:D163,D163)</f>
        <v>162</v>
      </c>
      <c r="S163" s="26">
        <f>COUNTIF($P$2:P163,P163)</f>
        <v>0</v>
      </c>
      <c r="T163" s="24"/>
    </row>
    <row r="164" spans="1:20" ht="35.4" customHeight="1" x14ac:dyDescent="0.2">
      <c r="A164" s="24"/>
      <c r="B164" s="24"/>
      <c r="C164" s="140">
        <v>163</v>
      </c>
      <c r="D164" s="141" t="str">
        <f>IFERROR(VLOOKUP(F164,コード表!$B$2:$C$12,2,FALSE),"")</f>
        <v/>
      </c>
      <c r="E164" s="141" t="str">
        <f>IFERROR(VLOOKUP(G164,コード表!$F$2:$G$4,2,FALSE),"")</f>
        <v/>
      </c>
      <c r="F164" s="34"/>
      <c r="G164" s="149"/>
      <c r="H164" s="39"/>
      <c r="I164" s="39"/>
      <c r="J164" s="39"/>
      <c r="K164" s="39"/>
      <c r="L164" s="39"/>
      <c r="M164" s="39"/>
      <c r="N164" s="39"/>
      <c r="O164" s="43"/>
      <c r="P164" s="36"/>
      <c r="Q164" s="24"/>
      <c r="R164" s="26">
        <f>COUNTIF(D$1:D164,D164)</f>
        <v>163</v>
      </c>
      <c r="S164" s="26">
        <f>COUNTIF($P$2:P164,P164)</f>
        <v>0</v>
      </c>
      <c r="T164" s="24"/>
    </row>
    <row r="165" spans="1:20" ht="35.4" customHeight="1" x14ac:dyDescent="0.2">
      <c r="A165" s="24"/>
      <c r="B165" s="24"/>
      <c r="C165" s="140">
        <v>164</v>
      </c>
      <c r="D165" s="141" t="str">
        <f>IFERROR(VLOOKUP(F165,コード表!$B$2:$C$12,2,FALSE),"")</f>
        <v/>
      </c>
      <c r="E165" s="141" t="str">
        <f>IFERROR(VLOOKUP(G165,コード表!$F$2:$G$4,2,FALSE),"")</f>
        <v/>
      </c>
      <c r="F165" s="34"/>
      <c r="G165" s="149"/>
      <c r="H165" s="39"/>
      <c r="I165" s="39"/>
      <c r="J165" s="39"/>
      <c r="K165" s="39"/>
      <c r="L165" s="39"/>
      <c r="M165" s="39"/>
      <c r="N165" s="39"/>
      <c r="O165" s="43"/>
      <c r="P165" s="36"/>
      <c r="Q165" s="24"/>
      <c r="R165" s="26">
        <f>COUNTIF(D$1:D165,D165)</f>
        <v>164</v>
      </c>
      <c r="S165" s="26">
        <f>COUNTIF($P$2:P165,P165)</f>
        <v>0</v>
      </c>
      <c r="T165" s="24"/>
    </row>
    <row r="166" spans="1:20" ht="35.4" customHeight="1" x14ac:dyDescent="0.2">
      <c r="A166" s="24"/>
      <c r="B166" s="24"/>
      <c r="C166" s="140">
        <v>165</v>
      </c>
      <c r="D166" s="141" t="str">
        <f>IFERROR(VLOOKUP(F166,コード表!$B$2:$C$12,2,FALSE),"")</f>
        <v/>
      </c>
      <c r="E166" s="141" t="str">
        <f>IFERROR(VLOOKUP(G166,コード表!$F$2:$G$4,2,FALSE),"")</f>
        <v/>
      </c>
      <c r="F166" s="34"/>
      <c r="G166" s="149"/>
      <c r="H166" s="39"/>
      <c r="I166" s="39"/>
      <c r="J166" s="39"/>
      <c r="K166" s="39"/>
      <c r="L166" s="39"/>
      <c r="M166" s="39"/>
      <c r="N166" s="39"/>
      <c r="O166" s="43"/>
      <c r="P166" s="36"/>
      <c r="Q166" s="24"/>
      <c r="R166" s="26">
        <f>COUNTIF(D$1:D166,D166)</f>
        <v>165</v>
      </c>
      <c r="S166" s="26">
        <f>COUNTIF($P$2:P166,P166)</f>
        <v>0</v>
      </c>
      <c r="T166" s="24"/>
    </row>
    <row r="167" spans="1:20" ht="35.4" customHeight="1" x14ac:dyDescent="0.2">
      <c r="A167" s="24"/>
      <c r="B167" s="24"/>
      <c r="C167" s="140">
        <v>166</v>
      </c>
      <c r="D167" s="141" t="str">
        <f>IFERROR(VLOOKUP(F167,コード表!$B$2:$C$12,2,FALSE),"")</f>
        <v/>
      </c>
      <c r="E167" s="141" t="str">
        <f>IFERROR(VLOOKUP(G167,コード表!$F$2:$G$4,2,FALSE),"")</f>
        <v/>
      </c>
      <c r="F167" s="34"/>
      <c r="G167" s="149"/>
      <c r="H167" s="39"/>
      <c r="I167" s="39"/>
      <c r="J167" s="39"/>
      <c r="K167" s="39"/>
      <c r="L167" s="39"/>
      <c r="M167" s="39"/>
      <c r="N167" s="39"/>
      <c r="O167" s="43"/>
      <c r="P167" s="36"/>
      <c r="Q167" s="24"/>
      <c r="R167" s="26">
        <f>COUNTIF(D$1:D167,D167)</f>
        <v>166</v>
      </c>
      <c r="S167" s="26">
        <f>COUNTIF($P$2:P167,P167)</f>
        <v>0</v>
      </c>
      <c r="T167" s="24"/>
    </row>
    <row r="168" spans="1:20" ht="35.4" customHeight="1" x14ac:dyDescent="0.2">
      <c r="A168" s="24"/>
      <c r="B168" s="24"/>
      <c r="C168" s="140">
        <v>167</v>
      </c>
      <c r="D168" s="141" t="str">
        <f>IFERROR(VLOOKUP(F168,コード表!$B$2:$C$12,2,FALSE),"")</f>
        <v/>
      </c>
      <c r="E168" s="141" t="str">
        <f>IFERROR(VLOOKUP(G168,コード表!$F$2:$G$4,2,FALSE),"")</f>
        <v/>
      </c>
      <c r="F168" s="34"/>
      <c r="G168" s="149"/>
      <c r="H168" s="39"/>
      <c r="I168" s="39"/>
      <c r="J168" s="39"/>
      <c r="K168" s="39"/>
      <c r="L168" s="39"/>
      <c r="M168" s="39"/>
      <c r="N168" s="39"/>
      <c r="O168" s="43"/>
      <c r="P168" s="36"/>
      <c r="Q168" s="24"/>
      <c r="R168" s="26">
        <f>COUNTIF(D$1:D168,D168)</f>
        <v>167</v>
      </c>
      <c r="S168" s="26">
        <f>COUNTIF($P$2:P168,P168)</f>
        <v>0</v>
      </c>
      <c r="T168" s="24"/>
    </row>
    <row r="169" spans="1:20" ht="35.4" customHeight="1" x14ac:dyDescent="0.2">
      <c r="A169" s="24"/>
      <c r="B169" s="24"/>
      <c r="C169" s="140">
        <v>168</v>
      </c>
      <c r="D169" s="141" t="str">
        <f>IFERROR(VLOOKUP(F169,コード表!$B$2:$C$12,2,FALSE),"")</f>
        <v/>
      </c>
      <c r="E169" s="141" t="str">
        <f>IFERROR(VLOOKUP(G169,コード表!$F$2:$G$4,2,FALSE),"")</f>
        <v/>
      </c>
      <c r="F169" s="34"/>
      <c r="G169" s="149"/>
      <c r="H169" s="39"/>
      <c r="I169" s="39"/>
      <c r="J169" s="39"/>
      <c r="K169" s="39"/>
      <c r="L169" s="39"/>
      <c r="M169" s="39"/>
      <c r="N169" s="39"/>
      <c r="O169" s="43"/>
      <c r="P169" s="36"/>
      <c r="Q169" s="24"/>
      <c r="R169" s="26">
        <f>COUNTIF(D$1:D169,D169)</f>
        <v>168</v>
      </c>
      <c r="S169" s="26">
        <f>COUNTIF($P$2:P169,P169)</f>
        <v>0</v>
      </c>
      <c r="T169" s="24"/>
    </row>
    <row r="170" spans="1:20" ht="35.4" customHeight="1" x14ac:dyDescent="0.2">
      <c r="A170" s="24"/>
      <c r="B170" s="24"/>
      <c r="C170" s="140">
        <v>169</v>
      </c>
      <c r="D170" s="141" t="str">
        <f>IFERROR(VLOOKUP(F170,コード表!$B$2:$C$12,2,FALSE),"")</f>
        <v/>
      </c>
      <c r="E170" s="141" t="str">
        <f>IFERROR(VLOOKUP(G170,コード表!$F$2:$G$4,2,FALSE),"")</f>
        <v/>
      </c>
      <c r="F170" s="34"/>
      <c r="G170" s="149"/>
      <c r="H170" s="39"/>
      <c r="I170" s="39"/>
      <c r="J170" s="39"/>
      <c r="K170" s="39"/>
      <c r="L170" s="39"/>
      <c r="M170" s="39"/>
      <c r="N170" s="39"/>
      <c r="O170" s="43"/>
      <c r="P170" s="36"/>
      <c r="Q170" s="24"/>
      <c r="R170" s="26">
        <f>COUNTIF(D$1:D170,D170)</f>
        <v>169</v>
      </c>
      <c r="S170" s="26">
        <f>COUNTIF($P$2:P170,P170)</f>
        <v>0</v>
      </c>
      <c r="T170" s="24"/>
    </row>
    <row r="171" spans="1:20" ht="35.4" customHeight="1" x14ac:dyDescent="0.2">
      <c r="A171" s="24"/>
      <c r="B171" s="24"/>
      <c r="C171" s="140">
        <v>170</v>
      </c>
      <c r="D171" s="141" t="str">
        <f>IFERROR(VLOOKUP(F171,コード表!$B$2:$C$12,2,FALSE),"")</f>
        <v/>
      </c>
      <c r="E171" s="141" t="str">
        <f>IFERROR(VLOOKUP(G171,コード表!$F$2:$G$4,2,FALSE),"")</f>
        <v/>
      </c>
      <c r="F171" s="34"/>
      <c r="G171" s="149"/>
      <c r="H171" s="39"/>
      <c r="I171" s="39"/>
      <c r="J171" s="39"/>
      <c r="K171" s="39"/>
      <c r="L171" s="39"/>
      <c r="M171" s="39"/>
      <c r="N171" s="39"/>
      <c r="O171" s="43"/>
      <c r="P171" s="36"/>
      <c r="Q171" s="24"/>
      <c r="R171" s="26">
        <f>COUNTIF(D$1:D171,D171)</f>
        <v>170</v>
      </c>
      <c r="S171" s="26">
        <f>COUNTIF($P$2:P171,P171)</f>
        <v>0</v>
      </c>
      <c r="T171" s="24"/>
    </row>
    <row r="172" spans="1:20" ht="35.4" customHeight="1" x14ac:dyDescent="0.2">
      <c r="A172" s="24"/>
      <c r="B172" s="24"/>
      <c r="C172" s="140">
        <v>171</v>
      </c>
      <c r="D172" s="141" t="str">
        <f>IFERROR(VLOOKUP(F172,コード表!$B$2:$C$12,2,FALSE),"")</f>
        <v/>
      </c>
      <c r="E172" s="141" t="str">
        <f>IFERROR(VLOOKUP(G172,コード表!$F$2:$G$4,2,FALSE),"")</f>
        <v/>
      </c>
      <c r="F172" s="34"/>
      <c r="G172" s="149"/>
      <c r="H172" s="39"/>
      <c r="I172" s="39"/>
      <c r="J172" s="39"/>
      <c r="K172" s="39"/>
      <c r="L172" s="39"/>
      <c r="M172" s="39"/>
      <c r="N172" s="39"/>
      <c r="O172" s="43"/>
      <c r="P172" s="36"/>
      <c r="Q172" s="24"/>
      <c r="R172" s="26">
        <f>COUNTIF(D$1:D172,D172)</f>
        <v>171</v>
      </c>
      <c r="S172" s="26">
        <f>COUNTIF($P$2:P172,P172)</f>
        <v>0</v>
      </c>
      <c r="T172" s="24"/>
    </row>
    <row r="173" spans="1:20" ht="35.4" customHeight="1" x14ac:dyDescent="0.2">
      <c r="A173" s="24"/>
      <c r="B173" s="24"/>
      <c r="C173" s="140">
        <v>172</v>
      </c>
      <c r="D173" s="141" t="str">
        <f>IFERROR(VLOOKUP(F173,コード表!$B$2:$C$12,2,FALSE),"")</f>
        <v/>
      </c>
      <c r="E173" s="141" t="str">
        <f>IFERROR(VLOOKUP(G173,コード表!$F$2:$G$4,2,FALSE),"")</f>
        <v/>
      </c>
      <c r="F173" s="34"/>
      <c r="G173" s="149"/>
      <c r="H173" s="39"/>
      <c r="I173" s="39"/>
      <c r="J173" s="39"/>
      <c r="K173" s="39"/>
      <c r="L173" s="39"/>
      <c r="M173" s="39"/>
      <c r="N173" s="39"/>
      <c r="O173" s="43"/>
      <c r="P173" s="36"/>
      <c r="Q173" s="24"/>
      <c r="R173" s="26">
        <f>COUNTIF(D$1:D173,D173)</f>
        <v>172</v>
      </c>
      <c r="S173" s="26">
        <f>COUNTIF($P$2:P173,P173)</f>
        <v>0</v>
      </c>
      <c r="T173" s="24"/>
    </row>
    <row r="174" spans="1:20" ht="35.4" customHeight="1" x14ac:dyDescent="0.2">
      <c r="A174" s="24"/>
      <c r="B174" s="24"/>
      <c r="C174" s="140">
        <v>173</v>
      </c>
      <c r="D174" s="141" t="str">
        <f>IFERROR(VLOOKUP(F174,コード表!$B$2:$C$12,2,FALSE),"")</f>
        <v/>
      </c>
      <c r="E174" s="141" t="str">
        <f>IFERROR(VLOOKUP(G174,コード表!$F$2:$G$4,2,FALSE),"")</f>
        <v/>
      </c>
      <c r="F174" s="34"/>
      <c r="G174" s="149"/>
      <c r="H174" s="39"/>
      <c r="I174" s="39"/>
      <c r="J174" s="39"/>
      <c r="K174" s="39"/>
      <c r="L174" s="39"/>
      <c r="M174" s="39"/>
      <c r="N174" s="39"/>
      <c r="O174" s="43"/>
      <c r="P174" s="36"/>
      <c r="Q174" s="24"/>
      <c r="R174" s="26">
        <f>COUNTIF(D$1:D174,D174)</f>
        <v>173</v>
      </c>
      <c r="S174" s="26">
        <f>COUNTIF($P$2:P174,P174)</f>
        <v>0</v>
      </c>
      <c r="T174" s="24"/>
    </row>
    <row r="175" spans="1:20" ht="35.4" customHeight="1" x14ac:dyDescent="0.2">
      <c r="A175" s="24"/>
      <c r="B175" s="24"/>
      <c r="C175" s="140">
        <v>174</v>
      </c>
      <c r="D175" s="141" t="str">
        <f>IFERROR(VLOOKUP(F175,コード表!$B$2:$C$12,2,FALSE),"")</f>
        <v/>
      </c>
      <c r="E175" s="141" t="str">
        <f>IFERROR(VLOOKUP(G175,コード表!$F$2:$G$4,2,FALSE),"")</f>
        <v/>
      </c>
      <c r="F175" s="34"/>
      <c r="G175" s="149"/>
      <c r="H175" s="39"/>
      <c r="I175" s="39"/>
      <c r="J175" s="39"/>
      <c r="K175" s="39"/>
      <c r="L175" s="39"/>
      <c r="M175" s="39"/>
      <c r="N175" s="39"/>
      <c r="O175" s="43"/>
      <c r="P175" s="36"/>
      <c r="Q175" s="24"/>
      <c r="R175" s="26">
        <f>COUNTIF(D$1:D175,D175)</f>
        <v>174</v>
      </c>
      <c r="S175" s="26">
        <f>COUNTIF($P$2:P175,P175)</f>
        <v>0</v>
      </c>
      <c r="T175" s="24"/>
    </row>
    <row r="176" spans="1:20" ht="35.4" customHeight="1" x14ac:dyDescent="0.2">
      <c r="A176" s="24"/>
      <c r="B176" s="24"/>
      <c r="C176" s="140">
        <v>175</v>
      </c>
      <c r="D176" s="141" t="str">
        <f>IFERROR(VLOOKUP(F176,コード表!$B$2:$C$12,2,FALSE),"")</f>
        <v/>
      </c>
      <c r="E176" s="141" t="str">
        <f>IFERROR(VLOOKUP(G176,コード表!$F$2:$G$4,2,FALSE),"")</f>
        <v/>
      </c>
      <c r="F176" s="34"/>
      <c r="G176" s="149"/>
      <c r="H176" s="39"/>
      <c r="I176" s="39"/>
      <c r="J176" s="39"/>
      <c r="K176" s="39"/>
      <c r="L176" s="39"/>
      <c r="M176" s="39"/>
      <c r="N176" s="39"/>
      <c r="O176" s="43"/>
      <c r="P176" s="36"/>
      <c r="Q176" s="24"/>
      <c r="R176" s="26">
        <f>COUNTIF(D$1:D176,D176)</f>
        <v>175</v>
      </c>
      <c r="S176" s="26">
        <f>COUNTIF($P$2:P176,P176)</f>
        <v>0</v>
      </c>
      <c r="T176" s="24"/>
    </row>
    <row r="177" spans="1:20" ht="35.4" customHeight="1" x14ac:dyDescent="0.2">
      <c r="A177" s="24"/>
      <c r="B177" s="24"/>
      <c r="C177" s="140">
        <v>176</v>
      </c>
      <c r="D177" s="141" t="str">
        <f>IFERROR(VLOOKUP(F177,コード表!$B$2:$C$12,2,FALSE),"")</f>
        <v/>
      </c>
      <c r="E177" s="141" t="str">
        <f>IFERROR(VLOOKUP(G177,コード表!$F$2:$G$4,2,FALSE),"")</f>
        <v/>
      </c>
      <c r="F177" s="34"/>
      <c r="G177" s="149"/>
      <c r="H177" s="39"/>
      <c r="I177" s="39"/>
      <c r="J177" s="39"/>
      <c r="K177" s="39"/>
      <c r="L177" s="39"/>
      <c r="M177" s="39"/>
      <c r="N177" s="39"/>
      <c r="O177" s="43"/>
      <c r="P177" s="36"/>
      <c r="Q177" s="24"/>
      <c r="R177" s="26">
        <f>COUNTIF(D$1:D177,D177)</f>
        <v>176</v>
      </c>
      <c r="S177" s="26">
        <f>COUNTIF($P$2:P177,P177)</f>
        <v>0</v>
      </c>
      <c r="T177" s="24"/>
    </row>
    <row r="178" spans="1:20" ht="35.4" customHeight="1" x14ac:dyDescent="0.2">
      <c r="A178" s="24"/>
      <c r="B178" s="24"/>
      <c r="C178" s="140">
        <v>177</v>
      </c>
      <c r="D178" s="141" t="str">
        <f>IFERROR(VLOOKUP(F178,コード表!$B$2:$C$12,2,FALSE),"")</f>
        <v/>
      </c>
      <c r="E178" s="141" t="str">
        <f>IFERROR(VLOOKUP(G178,コード表!$F$2:$G$4,2,FALSE),"")</f>
        <v/>
      </c>
      <c r="F178" s="34"/>
      <c r="G178" s="149"/>
      <c r="H178" s="39"/>
      <c r="I178" s="39"/>
      <c r="J178" s="39"/>
      <c r="K178" s="39"/>
      <c r="L178" s="39"/>
      <c r="M178" s="39"/>
      <c r="N178" s="39"/>
      <c r="O178" s="43"/>
      <c r="P178" s="36"/>
      <c r="Q178" s="24"/>
      <c r="R178" s="26">
        <f>COUNTIF(D$1:D178,D178)</f>
        <v>177</v>
      </c>
      <c r="S178" s="26">
        <f>COUNTIF($P$2:P178,P178)</f>
        <v>0</v>
      </c>
      <c r="T178" s="24"/>
    </row>
    <row r="179" spans="1:20" ht="35.4" customHeight="1" x14ac:dyDescent="0.2">
      <c r="A179" s="24"/>
      <c r="B179" s="24"/>
      <c r="C179" s="140">
        <v>178</v>
      </c>
      <c r="D179" s="141" t="str">
        <f>IFERROR(VLOOKUP(F179,コード表!$B$2:$C$12,2,FALSE),"")</f>
        <v/>
      </c>
      <c r="E179" s="141" t="str">
        <f>IFERROR(VLOOKUP(G179,コード表!$F$2:$G$4,2,FALSE),"")</f>
        <v/>
      </c>
      <c r="F179" s="34"/>
      <c r="G179" s="149"/>
      <c r="H179" s="39"/>
      <c r="I179" s="39"/>
      <c r="J179" s="39"/>
      <c r="K179" s="39"/>
      <c r="L179" s="39"/>
      <c r="M179" s="39"/>
      <c r="N179" s="39"/>
      <c r="O179" s="43"/>
      <c r="P179" s="36"/>
      <c r="Q179" s="24"/>
      <c r="R179" s="26">
        <f>COUNTIF(D$1:D179,D179)</f>
        <v>178</v>
      </c>
      <c r="S179" s="26">
        <f>COUNTIF($P$2:P179,P179)</f>
        <v>0</v>
      </c>
      <c r="T179" s="24"/>
    </row>
    <row r="180" spans="1:20" ht="35.4" customHeight="1" x14ac:dyDescent="0.2">
      <c r="A180" s="24"/>
      <c r="B180" s="24"/>
      <c r="C180" s="140">
        <v>179</v>
      </c>
      <c r="D180" s="141" t="str">
        <f>IFERROR(VLOOKUP(F180,コード表!$B$2:$C$12,2,FALSE),"")</f>
        <v/>
      </c>
      <c r="E180" s="141" t="str">
        <f>IFERROR(VLOOKUP(G180,コード表!$F$2:$G$4,2,FALSE),"")</f>
        <v/>
      </c>
      <c r="F180" s="34"/>
      <c r="G180" s="149"/>
      <c r="H180" s="39"/>
      <c r="I180" s="39"/>
      <c r="J180" s="39"/>
      <c r="K180" s="39"/>
      <c r="L180" s="39"/>
      <c r="M180" s="39"/>
      <c r="N180" s="39"/>
      <c r="O180" s="43"/>
      <c r="P180" s="36"/>
      <c r="Q180" s="24"/>
      <c r="R180" s="26">
        <f>COUNTIF(D$1:D180,D180)</f>
        <v>179</v>
      </c>
      <c r="S180" s="26">
        <f>COUNTIF($P$2:P180,P180)</f>
        <v>0</v>
      </c>
      <c r="T180" s="24"/>
    </row>
    <row r="181" spans="1:20" ht="35.4" customHeight="1" x14ac:dyDescent="0.2">
      <c r="A181" s="24"/>
      <c r="B181" s="24"/>
      <c r="C181" s="140">
        <v>180</v>
      </c>
      <c r="D181" s="141" t="str">
        <f>IFERROR(VLOOKUP(F181,コード表!$B$2:$C$12,2,FALSE),"")</f>
        <v/>
      </c>
      <c r="E181" s="141" t="str">
        <f>IFERROR(VLOOKUP(G181,コード表!$F$2:$G$4,2,FALSE),"")</f>
        <v/>
      </c>
      <c r="F181" s="34"/>
      <c r="G181" s="149"/>
      <c r="H181" s="39"/>
      <c r="I181" s="39"/>
      <c r="J181" s="39"/>
      <c r="K181" s="39"/>
      <c r="L181" s="39"/>
      <c r="M181" s="39"/>
      <c r="N181" s="39"/>
      <c r="O181" s="43"/>
      <c r="P181" s="36"/>
      <c r="Q181" s="24"/>
      <c r="R181" s="26">
        <f>COUNTIF(D$1:D181,D181)</f>
        <v>180</v>
      </c>
      <c r="S181" s="26">
        <f>COUNTIF($P$2:P181,P181)</f>
        <v>0</v>
      </c>
      <c r="T181" s="24"/>
    </row>
    <row r="182" spans="1:20" ht="35.4" customHeight="1" x14ac:dyDescent="0.2">
      <c r="A182" s="24"/>
      <c r="B182" s="24"/>
      <c r="C182" s="140">
        <v>181</v>
      </c>
      <c r="D182" s="141" t="str">
        <f>IFERROR(VLOOKUP(F182,コード表!$B$2:$C$12,2,FALSE),"")</f>
        <v/>
      </c>
      <c r="E182" s="141" t="str">
        <f>IFERROR(VLOOKUP(G182,コード表!$F$2:$G$4,2,FALSE),"")</f>
        <v/>
      </c>
      <c r="F182" s="34"/>
      <c r="G182" s="149"/>
      <c r="H182" s="39"/>
      <c r="I182" s="39"/>
      <c r="J182" s="39"/>
      <c r="K182" s="39"/>
      <c r="L182" s="39"/>
      <c r="M182" s="39"/>
      <c r="N182" s="39"/>
      <c r="O182" s="43"/>
      <c r="P182" s="36"/>
      <c r="Q182" s="24"/>
      <c r="R182" s="26">
        <f>COUNTIF(D$1:D182,D182)</f>
        <v>181</v>
      </c>
      <c r="S182" s="26">
        <f>COUNTIF($P$2:P182,P182)</f>
        <v>0</v>
      </c>
      <c r="T182" s="24"/>
    </row>
    <row r="183" spans="1:20" ht="35.4" customHeight="1" x14ac:dyDescent="0.2">
      <c r="A183" s="24"/>
      <c r="B183" s="24"/>
      <c r="C183" s="140">
        <v>182</v>
      </c>
      <c r="D183" s="141" t="str">
        <f>IFERROR(VLOOKUP(F183,コード表!$B$2:$C$12,2,FALSE),"")</f>
        <v/>
      </c>
      <c r="E183" s="141" t="str">
        <f>IFERROR(VLOOKUP(G183,コード表!$F$2:$G$4,2,FALSE),"")</f>
        <v/>
      </c>
      <c r="F183" s="34"/>
      <c r="G183" s="149"/>
      <c r="H183" s="39"/>
      <c r="I183" s="39"/>
      <c r="J183" s="39"/>
      <c r="K183" s="39"/>
      <c r="L183" s="39"/>
      <c r="M183" s="39"/>
      <c r="N183" s="39"/>
      <c r="O183" s="43"/>
      <c r="P183" s="36"/>
      <c r="Q183" s="24"/>
      <c r="R183" s="26">
        <f>COUNTIF(D$1:D183,D183)</f>
        <v>182</v>
      </c>
      <c r="S183" s="26">
        <f>COUNTIF($P$2:P183,P183)</f>
        <v>0</v>
      </c>
      <c r="T183" s="24"/>
    </row>
    <row r="184" spans="1:20" ht="35.4" customHeight="1" x14ac:dyDescent="0.2">
      <c r="A184" s="24"/>
      <c r="B184" s="24"/>
      <c r="C184" s="140">
        <v>183</v>
      </c>
      <c r="D184" s="141" t="str">
        <f>IFERROR(VLOOKUP(F184,コード表!$B$2:$C$12,2,FALSE),"")</f>
        <v/>
      </c>
      <c r="E184" s="141" t="str">
        <f>IFERROR(VLOOKUP(G184,コード表!$F$2:$G$4,2,FALSE),"")</f>
        <v/>
      </c>
      <c r="F184" s="34"/>
      <c r="G184" s="149"/>
      <c r="H184" s="39"/>
      <c r="I184" s="39"/>
      <c r="J184" s="39"/>
      <c r="K184" s="39"/>
      <c r="L184" s="39"/>
      <c r="M184" s="39"/>
      <c r="N184" s="39"/>
      <c r="O184" s="43"/>
      <c r="P184" s="36"/>
      <c r="Q184" s="24"/>
      <c r="R184" s="26">
        <f>COUNTIF(D$1:D184,D184)</f>
        <v>183</v>
      </c>
      <c r="S184" s="26">
        <f>COUNTIF($P$2:P184,P184)</f>
        <v>0</v>
      </c>
      <c r="T184" s="24"/>
    </row>
    <row r="185" spans="1:20" ht="35.4" customHeight="1" x14ac:dyDescent="0.2">
      <c r="A185" s="24"/>
      <c r="B185" s="24"/>
      <c r="C185" s="140">
        <v>184</v>
      </c>
      <c r="D185" s="141" t="str">
        <f>IFERROR(VLOOKUP(F185,コード表!$B$2:$C$12,2,FALSE),"")</f>
        <v/>
      </c>
      <c r="E185" s="141" t="str">
        <f>IFERROR(VLOOKUP(G185,コード表!$F$2:$G$4,2,FALSE),"")</f>
        <v/>
      </c>
      <c r="F185" s="34"/>
      <c r="G185" s="149"/>
      <c r="H185" s="39"/>
      <c r="I185" s="39"/>
      <c r="J185" s="39"/>
      <c r="K185" s="39"/>
      <c r="L185" s="39"/>
      <c r="M185" s="39"/>
      <c r="N185" s="39"/>
      <c r="O185" s="43"/>
      <c r="P185" s="36"/>
      <c r="Q185" s="24"/>
      <c r="R185" s="26">
        <f>COUNTIF(D$1:D185,D185)</f>
        <v>184</v>
      </c>
      <c r="S185" s="26">
        <f>COUNTIF($P$2:P185,P185)</f>
        <v>0</v>
      </c>
      <c r="T185" s="24"/>
    </row>
    <row r="186" spans="1:20" ht="35.4" customHeight="1" x14ac:dyDescent="0.2">
      <c r="A186" s="24"/>
      <c r="B186" s="24"/>
      <c r="C186" s="140">
        <v>185</v>
      </c>
      <c r="D186" s="141" t="str">
        <f>IFERROR(VLOOKUP(F186,コード表!$B$2:$C$12,2,FALSE),"")</f>
        <v/>
      </c>
      <c r="E186" s="141" t="str">
        <f>IFERROR(VLOOKUP(G186,コード表!$F$2:$G$4,2,FALSE),"")</f>
        <v/>
      </c>
      <c r="F186" s="34"/>
      <c r="G186" s="149"/>
      <c r="H186" s="39"/>
      <c r="I186" s="39"/>
      <c r="J186" s="39"/>
      <c r="K186" s="39"/>
      <c r="L186" s="39"/>
      <c r="M186" s="39"/>
      <c r="N186" s="39"/>
      <c r="O186" s="43"/>
      <c r="P186" s="36"/>
      <c r="Q186" s="24"/>
      <c r="R186" s="26">
        <f>COUNTIF(D$1:D186,D186)</f>
        <v>185</v>
      </c>
      <c r="S186" s="26">
        <f>COUNTIF($P$2:P186,P186)</f>
        <v>0</v>
      </c>
      <c r="T186" s="24"/>
    </row>
    <row r="187" spans="1:20" ht="35.4" customHeight="1" x14ac:dyDescent="0.2">
      <c r="A187" s="24"/>
      <c r="B187" s="24"/>
      <c r="C187" s="140">
        <v>186</v>
      </c>
      <c r="D187" s="141" t="str">
        <f>IFERROR(VLOOKUP(F187,コード表!$B$2:$C$12,2,FALSE),"")</f>
        <v/>
      </c>
      <c r="E187" s="141" t="str">
        <f>IFERROR(VLOOKUP(G187,コード表!$F$2:$G$4,2,FALSE),"")</f>
        <v/>
      </c>
      <c r="F187" s="34"/>
      <c r="G187" s="149"/>
      <c r="H187" s="39"/>
      <c r="I187" s="39"/>
      <c r="J187" s="39"/>
      <c r="K187" s="39"/>
      <c r="L187" s="39"/>
      <c r="M187" s="39"/>
      <c r="N187" s="39"/>
      <c r="O187" s="43"/>
      <c r="P187" s="36"/>
      <c r="Q187" s="24"/>
      <c r="R187" s="26">
        <f>COUNTIF(D$1:D187,D187)</f>
        <v>186</v>
      </c>
      <c r="S187" s="26">
        <f>COUNTIF($P$2:P187,P187)</f>
        <v>0</v>
      </c>
      <c r="T187" s="24"/>
    </row>
    <row r="188" spans="1:20" ht="35.4" customHeight="1" x14ac:dyDescent="0.2">
      <c r="A188" s="24"/>
      <c r="B188" s="24"/>
      <c r="C188" s="140">
        <v>187</v>
      </c>
      <c r="D188" s="141" t="str">
        <f>IFERROR(VLOOKUP(F188,コード表!$B$2:$C$12,2,FALSE),"")</f>
        <v/>
      </c>
      <c r="E188" s="141" t="str">
        <f>IFERROR(VLOOKUP(G188,コード表!$F$2:$G$4,2,FALSE),"")</f>
        <v/>
      </c>
      <c r="F188" s="34"/>
      <c r="G188" s="149"/>
      <c r="H188" s="39"/>
      <c r="I188" s="39"/>
      <c r="J188" s="39"/>
      <c r="K188" s="39"/>
      <c r="L188" s="39"/>
      <c r="M188" s="39"/>
      <c r="N188" s="39"/>
      <c r="O188" s="43"/>
      <c r="P188" s="36"/>
      <c r="Q188" s="24"/>
      <c r="R188" s="26">
        <f>COUNTIF(D$1:D188,D188)</f>
        <v>187</v>
      </c>
      <c r="S188" s="26">
        <f>COUNTIF($P$2:P188,P188)</f>
        <v>0</v>
      </c>
      <c r="T188" s="24"/>
    </row>
    <row r="189" spans="1:20" ht="35.4" customHeight="1" x14ac:dyDescent="0.2">
      <c r="A189" s="24"/>
      <c r="B189" s="24"/>
      <c r="C189" s="140">
        <v>188</v>
      </c>
      <c r="D189" s="141" t="str">
        <f>IFERROR(VLOOKUP(F189,コード表!$B$2:$C$12,2,FALSE),"")</f>
        <v/>
      </c>
      <c r="E189" s="141" t="str">
        <f>IFERROR(VLOOKUP(G189,コード表!$F$2:$G$4,2,FALSE),"")</f>
        <v/>
      </c>
      <c r="F189" s="34"/>
      <c r="G189" s="149"/>
      <c r="H189" s="39"/>
      <c r="I189" s="39"/>
      <c r="J189" s="39"/>
      <c r="K189" s="39"/>
      <c r="L189" s="39"/>
      <c r="M189" s="39"/>
      <c r="N189" s="39"/>
      <c r="O189" s="43"/>
      <c r="P189" s="36"/>
      <c r="Q189" s="24"/>
      <c r="R189" s="26">
        <f>COUNTIF(D$1:D189,D189)</f>
        <v>188</v>
      </c>
      <c r="S189" s="26">
        <f>COUNTIF($P$2:P189,P189)</f>
        <v>0</v>
      </c>
      <c r="T189" s="24"/>
    </row>
    <row r="190" spans="1:20" ht="35.4" customHeight="1" x14ac:dyDescent="0.2">
      <c r="A190" s="24"/>
      <c r="B190" s="24"/>
      <c r="C190" s="140">
        <v>189</v>
      </c>
      <c r="D190" s="141" t="str">
        <f>IFERROR(VLOOKUP(F190,コード表!$B$2:$C$12,2,FALSE),"")</f>
        <v/>
      </c>
      <c r="E190" s="141" t="str">
        <f>IFERROR(VLOOKUP(G190,コード表!$F$2:$G$4,2,FALSE),"")</f>
        <v/>
      </c>
      <c r="F190" s="34"/>
      <c r="G190" s="149"/>
      <c r="H190" s="39"/>
      <c r="I190" s="39"/>
      <c r="J190" s="39"/>
      <c r="K190" s="39"/>
      <c r="L190" s="39"/>
      <c r="M190" s="39"/>
      <c r="N190" s="39"/>
      <c r="O190" s="43"/>
      <c r="P190" s="36"/>
      <c r="Q190" s="24"/>
      <c r="R190" s="26">
        <f>COUNTIF(D$1:D190,D190)</f>
        <v>189</v>
      </c>
      <c r="S190" s="26">
        <f>COUNTIF($P$2:P190,P190)</f>
        <v>0</v>
      </c>
      <c r="T190" s="24"/>
    </row>
    <row r="191" spans="1:20" ht="35.4" customHeight="1" x14ac:dyDescent="0.2">
      <c r="A191" s="24"/>
      <c r="B191" s="24"/>
      <c r="C191" s="140">
        <v>190</v>
      </c>
      <c r="D191" s="141" t="str">
        <f>IFERROR(VLOOKUP(F191,コード表!$B$2:$C$12,2,FALSE),"")</f>
        <v/>
      </c>
      <c r="E191" s="141" t="str">
        <f>IFERROR(VLOOKUP(G191,コード表!$F$2:$G$4,2,FALSE),"")</f>
        <v/>
      </c>
      <c r="F191" s="34"/>
      <c r="G191" s="149"/>
      <c r="H191" s="39"/>
      <c r="I191" s="39"/>
      <c r="J191" s="39"/>
      <c r="K191" s="39"/>
      <c r="L191" s="39"/>
      <c r="M191" s="39"/>
      <c r="N191" s="39"/>
      <c r="O191" s="43"/>
      <c r="P191" s="36"/>
      <c r="Q191" s="24"/>
      <c r="R191" s="26">
        <f>COUNTIF(D$1:D191,D191)</f>
        <v>190</v>
      </c>
      <c r="S191" s="26">
        <f>COUNTIF($P$2:P191,P191)</f>
        <v>0</v>
      </c>
      <c r="T191" s="24"/>
    </row>
    <row r="192" spans="1:20" ht="35.4" customHeight="1" x14ac:dyDescent="0.2">
      <c r="A192" s="24"/>
      <c r="B192" s="24"/>
      <c r="C192" s="140">
        <v>191</v>
      </c>
      <c r="D192" s="141" t="str">
        <f>IFERROR(VLOOKUP(F192,コード表!$B$2:$C$12,2,FALSE),"")</f>
        <v/>
      </c>
      <c r="E192" s="141" t="str">
        <f>IFERROR(VLOOKUP(G192,コード表!$F$2:$G$4,2,FALSE),"")</f>
        <v/>
      </c>
      <c r="F192" s="34"/>
      <c r="G192" s="149"/>
      <c r="H192" s="39"/>
      <c r="I192" s="39"/>
      <c r="J192" s="39"/>
      <c r="K192" s="39"/>
      <c r="L192" s="39"/>
      <c r="M192" s="39"/>
      <c r="N192" s="39"/>
      <c r="O192" s="43"/>
      <c r="P192" s="36"/>
      <c r="Q192" s="24"/>
      <c r="R192" s="26">
        <f>COUNTIF(D$1:D192,D192)</f>
        <v>191</v>
      </c>
      <c r="S192" s="26">
        <f>COUNTIF($P$2:P192,P192)</f>
        <v>0</v>
      </c>
      <c r="T192" s="24"/>
    </row>
    <row r="193" spans="1:20" ht="35.4" customHeight="1" x14ac:dyDescent="0.2">
      <c r="A193" s="24"/>
      <c r="B193" s="24"/>
      <c r="C193" s="140">
        <v>192</v>
      </c>
      <c r="D193" s="141" t="str">
        <f>IFERROR(VLOOKUP(F193,コード表!$B$2:$C$12,2,FALSE),"")</f>
        <v/>
      </c>
      <c r="E193" s="141" t="str">
        <f>IFERROR(VLOOKUP(G193,コード表!$F$2:$G$4,2,FALSE),"")</f>
        <v/>
      </c>
      <c r="F193" s="34"/>
      <c r="G193" s="149"/>
      <c r="H193" s="39"/>
      <c r="I193" s="39"/>
      <c r="J193" s="39"/>
      <c r="K193" s="39"/>
      <c r="L193" s="39"/>
      <c r="M193" s="39"/>
      <c r="N193" s="39"/>
      <c r="O193" s="43"/>
      <c r="P193" s="36"/>
      <c r="Q193" s="24"/>
      <c r="R193" s="26">
        <f>COUNTIF(D$1:D193,D193)</f>
        <v>192</v>
      </c>
      <c r="S193" s="26">
        <f>COUNTIF($P$2:P193,P193)</f>
        <v>0</v>
      </c>
      <c r="T193" s="24"/>
    </row>
    <row r="194" spans="1:20" ht="35.4" customHeight="1" x14ac:dyDescent="0.2">
      <c r="A194" s="24"/>
      <c r="B194" s="24"/>
      <c r="C194" s="140">
        <v>193</v>
      </c>
      <c r="D194" s="141" t="str">
        <f>IFERROR(VLOOKUP(F194,コード表!$B$2:$C$12,2,FALSE),"")</f>
        <v/>
      </c>
      <c r="E194" s="141" t="str">
        <f>IFERROR(VLOOKUP(G194,コード表!$F$2:$G$4,2,FALSE),"")</f>
        <v/>
      </c>
      <c r="F194" s="34"/>
      <c r="G194" s="149"/>
      <c r="H194" s="39"/>
      <c r="I194" s="39"/>
      <c r="J194" s="39"/>
      <c r="K194" s="39"/>
      <c r="L194" s="39"/>
      <c r="M194" s="39"/>
      <c r="N194" s="39"/>
      <c r="O194" s="43"/>
      <c r="P194" s="36"/>
      <c r="Q194" s="24"/>
      <c r="R194" s="26">
        <f>COUNTIF(D$1:D194,D194)</f>
        <v>193</v>
      </c>
      <c r="S194" s="26">
        <f>COUNTIF($P$2:P194,P194)</f>
        <v>0</v>
      </c>
      <c r="T194" s="24"/>
    </row>
    <row r="195" spans="1:20" ht="35.4" customHeight="1" x14ac:dyDescent="0.2">
      <c r="A195" s="24"/>
      <c r="B195" s="24"/>
      <c r="C195" s="140">
        <v>194</v>
      </c>
      <c r="D195" s="141" t="str">
        <f>IFERROR(VLOOKUP(F195,コード表!$B$2:$C$12,2,FALSE),"")</f>
        <v/>
      </c>
      <c r="E195" s="141" t="str">
        <f>IFERROR(VLOOKUP(G195,コード表!$F$2:$G$4,2,FALSE),"")</f>
        <v/>
      </c>
      <c r="F195" s="34"/>
      <c r="G195" s="149"/>
      <c r="H195" s="39"/>
      <c r="I195" s="39"/>
      <c r="J195" s="39"/>
      <c r="K195" s="39"/>
      <c r="L195" s="39"/>
      <c r="M195" s="39"/>
      <c r="N195" s="39"/>
      <c r="O195" s="43"/>
      <c r="P195" s="36"/>
      <c r="Q195" s="24"/>
      <c r="R195" s="26">
        <f>COUNTIF(D$1:D195,D195)</f>
        <v>194</v>
      </c>
      <c r="S195" s="26">
        <f>COUNTIF($P$2:P195,P195)</f>
        <v>0</v>
      </c>
      <c r="T195" s="24"/>
    </row>
    <row r="196" spans="1:20" ht="35.4" customHeight="1" x14ac:dyDescent="0.2">
      <c r="A196" s="24"/>
      <c r="B196" s="24"/>
      <c r="C196" s="140">
        <v>195</v>
      </c>
      <c r="D196" s="141" t="str">
        <f>IFERROR(VLOOKUP(F196,コード表!$B$2:$C$12,2,FALSE),"")</f>
        <v/>
      </c>
      <c r="E196" s="141" t="str">
        <f>IFERROR(VLOOKUP(G196,コード表!$F$2:$G$4,2,FALSE),"")</f>
        <v/>
      </c>
      <c r="F196" s="34"/>
      <c r="G196" s="149"/>
      <c r="H196" s="39"/>
      <c r="I196" s="39"/>
      <c r="J196" s="39"/>
      <c r="K196" s="39"/>
      <c r="L196" s="39"/>
      <c r="M196" s="39"/>
      <c r="N196" s="39"/>
      <c r="O196" s="43"/>
      <c r="P196" s="36"/>
      <c r="Q196" s="24"/>
      <c r="R196" s="26">
        <f>COUNTIF(D$1:D196,D196)</f>
        <v>195</v>
      </c>
      <c r="S196" s="26">
        <f>COUNTIF($P$2:P196,P196)</f>
        <v>0</v>
      </c>
      <c r="T196" s="24"/>
    </row>
    <row r="197" spans="1:20" ht="35.4" customHeight="1" x14ac:dyDescent="0.2">
      <c r="A197" s="24"/>
      <c r="B197" s="24"/>
      <c r="C197" s="140">
        <v>196</v>
      </c>
      <c r="D197" s="141" t="str">
        <f>IFERROR(VLOOKUP(F197,コード表!$B$2:$C$12,2,FALSE),"")</f>
        <v/>
      </c>
      <c r="E197" s="141" t="str">
        <f>IFERROR(VLOOKUP(G197,コード表!$F$2:$G$4,2,FALSE),"")</f>
        <v/>
      </c>
      <c r="F197" s="34"/>
      <c r="G197" s="149"/>
      <c r="H197" s="39"/>
      <c r="I197" s="39"/>
      <c r="J197" s="39"/>
      <c r="K197" s="39"/>
      <c r="L197" s="39"/>
      <c r="M197" s="39"/>
      <c r="N197" s="39"/>
      <c r="O197" s="43"/>
      <c r="P197" s="36"/>
      <c r="Q197" s="24"/>
      <c r="R197" s="26">
        <f>COUNTIF(D$1:D197,D197)</f>
        <v>196</v>
      </c>
      <c r="S197" s="26">
        <f>COUNTIF($P$2:P197,P197)</f>
        <v>0</v>
      </c>
      <c r="T197" s="24"/>
    </row>
    <row r="198" spans="1:20" ht="35.4" customHeight="1" x14ac:dyDescent="0.2">
      <c r="A198" s="24"/>
      <c r="B198" s="24"/>
      <c r="C198" s="140">
        <v>197</v>
      </c>
      <c r="D198" s="141" t="str">
        <f>IFERROR(VLOOKUP(F198,コード表!$B$2:$C$12,2,FALSE),"")</f>
        <v/>
      </c>
      <c r="E198" s="141" t="str">
        <f>IFERROR(VLOOKUP(G198,コード表!$F$2:$G$4,2,FALSE),"")</f>
        <v/>
      </c>
      <c r="F198" s="34"/>
      <c r="G198" s="149"/>
      <c r="H198" s="39"/>
      <c r="I198" s="39"/>
      <c r="J198" s="39"/>
      <c r="K198" s="39"/>
      <c r="L198" s="39"/>
      <c r="M198" s="39"/>
      <c r="N198" s="39"/>
      <c r="O198" s="43"/>
      <c r="P198" s="36"/>
      <c r="Q198" s="24"/>
      <c r="R198" s="26">
        <f>COUNTIF(D$1:D198,D198)</f>
        <v>197</v>
      </c>
      <c r="S198" s="26">
        <f>COUNTIF($P$2:P198,P198)</f>
        <v>0</v>
      </c>
      <c r="T198" s="24"/>
    </row>
    <row r="199" spans="1:20" ht="35.4" customHeight="1" x14ac:dyDescent="0.2">
      <c r="A199" s="24"/>
      <c r="B199" s="24"/>
      <c r="C199" s="140">
        <v>198</v>
      </c>
      <c r="D199" s="141" t="str">
        <f>IFERROR(VLOOKUP(F199,コード表!$B$2:$C$12,2,FALSE),"")</f>
        <v/>
      </c>
      <c r="E199" s="141" t="str">
        <f>IFERROR(VLOOKUP(G199,コード表!$F$2:$G$4,2,FALSE),"")</f>
        <v/>
      </c>
      <c r="F199" s="34"/>
      <c r="G199" s="149"/>
      <c r="H199" s="39"/>
      <c r="I199" s="39"/>
      <c r="J199" s="39"/>
      <c r="K199" s="39"/>
      <c r="L199" s="39"/>
      <c r="M199" s="39"/>
      <c r="N199" s="39"/>
      <c r="O199" s="43"/>
      <c r="P199" s="36"/>
      <c r="Q199" s="24"/>
      <c r="R199" s="26">
        <f>COUNTIF(D$1:D199,D199)</f>
        <v>198</v>
      </c>
      <c r="S199" s="26">
        <f>COUNTIF($P$2:P199,P199)</f>
        <v>0</v>
      </c>
      <c r="T199" s="24"/>
    </row>
    <row r="200" spans="1:20" ht="35.4" customHeight="1" x14ac:dyDescent="0.2">
      <c r="A200" s="24"/>
      <c r="B200" s="24"/>
      <c r="C200" s="140">
        <v>199</v>
      </c>
      <c r="D200" s="141" t="str">
        <f>IFERROR(VLOOKUP(F200,コード表!$B$2:$C$12,2,FALSE),"")</f>
        <v/>
      </c>
      <c r="E200" s="141" t="str">
        <f>IFERROR(VLOOKUP(G200,コード表!$F$2:$G$4,2,FALSE),"")</f>
        <v/>
      </c>
      <c r="F200" s="34"/>
      <c r="G200" s="149"/>
      <c r="H200" s="39"/>
      <c r="I200" s="39"/>
      <c r="J200" s="39"/>
      <c r="K200" s="39"/>
      <c r="L200" s="39"/>
      <c r="M200" s="39"/>
      <c r="N200" s="39"/>
      <c r="O200" s="43"/>
      <c r="P200" s="36"/>
      <c r="Q200" s="24"/>
      <c r="R200" s="26">
        <f>COUNTIF(D$1:D200,D200)</f>
        <v>199</v>
      </c>
      <c r="S200" s="26">
        <f>COUNTIF($P$2:P200,P200)</f>
        <v>0</v>
      </c>
      <c r="T200" s="24"/>
    </row>
    <row r="201" spans="1:20" ht="35.4" customHeight="1" x14ac:dyDescent="0.2">
      <c r="A201" s="24"/>
      <c r="B201" s="24"/>
      <c r="C201" s="140">
        <v>200</v>
      </c>
      <c r="D201" s="141" t="str">
        <f>IFERROR(VLOOKUP(F201,コード表!$B$2:$C$12,2,FALSE),"")</f>
        <v/>
      </c>
      <c r="E201" s="141" t="str">
        <f>IFERROR(VLOOKUP(G201,コード表!$F$2:$G$4,2,FALSE),"")</f>
        <v/>
      </c>
      <c r="F201" s="34"/>
      <c r="G201" s="149"/>
      <c r="H201" s="39"/>
      <c r="I201" s="39"/>
      <c r="J201" s="39"/>
      <c r="K201" s="39"/>
      <c r="L201" s="39"/>
      <c r="M201" s="39"/>
      <c r="N201" s="39"/>
      <c r="O201" s="43"/>
      <c r="P201" s="36"/>
      <c r="Q201" s="24"/>
      <c r="R201" s="26">
        <f>COUNTIF(D$1:D201,D201)</f>
        <v>200</v>
      </c>
      <c r="S201" s="26">
        <f>COUNTIF($P$2:P201,P201)</f>
        <v>0</v>
      </c>
      <c r="T201" s="24"/>
    </row>
    <row r="202" spans="1:20" ht="35.4" customHeight="1" x14ac:dyDescent="0.2">
      <c r="A202" s="24"/>
      <c r="B202" s="24"/>
      <c r="C202" s="140">
        <v>201</v>
      </c>
      <c r="D202" s="141" t="str">
        <f>IFERROR(VLOOKUP(F202,コード表!$B$2:$C$12,2,FALSE),"")</f>
        <v/>
      </c>
      <c r="E202" s="141" t="str">
        <f>IFERROR(VLOOKUP(G202,コード表!$F$2:$G$4,2,FALSE),"")</f>
        <v/>
      </c>
      <c r="F202" s="34"/>
      <c r="G202" s="149"/>
      <c r="H202" s="39"/>
      <c r="I202" s="39"/>
      <c r="J202" s="39"/>
      <c r="K202" s="39"/>
      <c r="L202" s="39"/>
      <c r="M202" s="39"/>
      <c r="N202" s="39"/>
      <c r="O202" s="43"/>
      <c r="P202" s="36"/>
      <c r="Q202" s="24"/>
      <c r="R202" s="26">
        <f>COUNTIF(D$1:D202,D202)</f>
        <v>201</v>
      </c>
      <c r="S202" s="26">
        <f>COUNTIF($P$2:P202,P202)</f>
        <v>0</v>
      </c>
      <c r="T202" s="24"/>
    </row>
    <row r="203" spans="1:20" ht="35.4" customHeight="1" x14ac:dyDescent="0.2">
      <c r="A203" s="24"/>
      <c r="B203" s="24"/>
      <c r="C203" s="140">
        <v>202</v>
      </c>
      <c r="D203" s="141" t="str">
        <f>IFERROR(VLOOKUP(F203,コード表!$B$2:$C$12,2,FALSE),"")</f>
        <v/>
      </c>
      <c r="E203" s="141" t="str">
        <f>IFERROR(VLOOKUP(G203,コード表!$F$2:$G$4,2,FALSE),"")</f>
        <v/>
      </c>
      <c r="F203" s="34"/>
      <c r="G203" s="149"/>
      <c r="H203" s="39"/>
      <c r="I203" s="39"/>
      <c r="J203" s="39"/>
      <c r="K203" s="39"/>
      <c r="L203" s="39"/>
      <c r="M203" s="39"/>
      <c r="N203" s="39"/>
      <c r="O203" s="43"/>
      <c r="P203" s="36"/>
      <c r="Q203" s="24"/>
      <c r="R203" s="26">
        <f>COUNTIF(D$1:D203,D203)</f>
        <v>202</v>
      </c>
      <c r="S203" s="26">
        <f>COUNTIF($P$2:P203,P203)</f>
        <v>0</v>
      </c>
      <c r="T203" s="24"/>
    </row>
    <row r="204" spans="1:20" ht="35.4" customHeight="1" x14ac:dyDescent="0.2">
      <c r="A204" s="24"/>
      <c r="B204" s="24"/>
      <c r="C204" s="140">
        <v>203</v>
      </c>
      <c r="D204" s="141" t="str">
        <f>IFERROR(VLOOKUP(F204,コード表!$B$2:$C$12,2,FALSE),"")</f>
        <v/>
      </c>
      <c r="E204" s="141" t="str">
        <f>IFERROR(VLOOKUP(G204,コード表!$F$2:$G$4,2,FALSE),"")</f>
        <v/>
      </c>
      <c r="F204" s="34"/>
      <c r="G204" s="149"/>
      <c r="H204" s="39"/>
      <c r="I204" s="39"/>
      <c r="J204" s="39"/>
      <c r="K204" s="39"/>
      <c r="L204" s="39"/>
      <c r="M204" s="39"/>
      <c r="N204" s="39"/>
      <c r="O204" s="43"/>
      <c r="P204" s="36"/>
      <c r="Q204" s="24"/>
      <c r="R204" s="26">
        <f>COUNTIF(D$1:D204,D204)</f>
        <v>203</v>
      </c>
      <c r="S204" s="26">
        <f>COUNTIF($P$2:P204,P204)</f>
        <v>0</v>
      </c>
      <c r="T204" s="24"/>
    </row>
    <row r="205" spans="1:20" ht="35.4" customHeight="1" x14ac:dyDescent="0.2">
      <c r="A205" s="24"/>
      <c r="B205" s="24"/>
      <c r="C205" s="140">
        <v>204</v>
      </c>
      <c r="D205" s="141" t="str">
        <f>IFERROR(VLOOKUP(F205,コード表!$B$2:$C$12,2,FALSE),"")</f>
        <v/>
      </c>
      <c r="E205" s="141" t="str">
        <f>IFERROR(VLOOKUP(G205,コード表!$F$2:$G$4,2,FALSE),"")</f>
        <v/>
      </c>
      <c r="F205" s="34"/>
      <c r="G205" s="149"/>
      <c r="H205" s="39"/>
      <c r="I205" s="39"/>
      <c r="J205" s="39"/>
      <c r="K205" s="39"/>
      <c r="L205" s="39"/>
      <c r="M205" s="39"/>
      <c r="N205" s="39"/>
      <c r="O205" s="43"/>
      <c r="P205" s="36"/>
      <c r="Q205" s="24"/>
      <c r="R205" s="26">
        <f>COUNTIF(D$1:D205,D205)</f>
        <v>204</v>
      </c>
      <c r="S205" s="26">
        <f>COUNTIF($P$2:P205,P205)</f>
        <v>0</v>
      </c>
      <c r="T205" s="24"/>
    </row>
    <row r="206" spans="1:20" ht="35.4" customHeight="1" x14ac:dyDescent="0.2">
      <c r="A206" s="24"/>
      <c r="B206" s="24"/>
      <c r="C206" s="140">
        <v>205</v>
      </c>
      <c r="D206" s="141" t="str">
        <f>IFERROR(VLOOKUP(F206,コード表!$B$2:$C$12,2,FALSE),"")</f>
        <v/>
      </c>
      <c r="E206" s="141" t="str">
        <f>IFERROR(VLOOKUP(G206,コード表!$F$2:$G$4,2,FALSE),"")</f>
        <v/>
      </c>
      <c r="F206" s="34"/>
      <c r="G206" s="149"/>
      <c r="H206" s="39"/>
      <c r="I206" s="39"/>
      <c r="J206" s="39"/>
      <c r="K206" s="39"/>
      <c r="L206" s="39"/>
      <c r="M206" s="39"/>
      <c r="N206" s="39"/>
      <c r="O206" s="43"/>
      <c r="P206" s="36"/>
      <c r="Q206" s="24"/>
      <c r="R206" s="26">
        <f>COUNTIF(D$1:D206,D206)</f>
        <v>205</v>
      </c>
      <c r="S206" s="26">
        <f>COUNTIF($P$2:P206,P206)</f>
        <v>0</v>
      </c>
      <c r="T206" s="24"/>
    </row>
    <row r="207" spans="1:20" ht="35.4" customHeight="1" x14ac:dyDescent="0.2">
      <c r="A207" s="24"/>
      <c r="B207" s="24"/>
      <c r="C207" s="140">
        <v>206</v>
      </c>
      <c r="D207" s="141" t="str">
        <f>IFERROR(VLOOKUP(F207,コード表!$B$2:$C$12,2,FALSE),"")</f>
        <v/>
      </c>
      <c r="E207" s="141" t="str">
        <f>IFERROR(VLOOKUP(G207,コード表!$F$2:$G$4,2,FALSE),"")</f>
        <v/>
      </c>
      <c r="F207" s="34"/>
      <c r="G207" s="149"/>
      <c r="H207" s="39"/>
      <c r="I207" s="39"/>
      <c r="J207" s="39"/>
      <c r="K207" s="39"/>
      <c r="L207" s="39"/>
      <c r="M207" s="39"/>
      <c r="N207" s="39"/>
      <c r="O207" s="43"/>
      <c r="P207" s="36"/>
      <c r="Q207" s="24"/>
      <c r="R207" s="26">
        <f>COUNTIF(D$1:D207,D207)</f>
        <v>206</v>
      </c>
      <c r="S207" s="26">
        <f>COUNTIF($P$2:P207,P207)</f>
        <v>0</v>
      </c>
      <c r="T207" s="24"/>
    </row>
    <row r="208" spans="1:20" ht="35.4" customHeight="1" x14ac:dyDescent="0.2">
      <c r="A208" s="24"/>
      <c r="B208" s="24"/>
      <c r="C208" s="140">
        <v>207</v>
      </c>
      <c r="D208" s="141" t="str">
        <f>IFERROR(VLOOKUP(F208,コード表!$B$2:$C$12,2,FALSE),"")</f>
        <v/>
      </c>
      <c r="E208" s="141" t="str">
        <f>IFERROR(VLOOKUP(G208,コード表!$F$2:$G$4,2,FALSE),"")</f>
        <v/>
      </c>
      <c r="F208" s="34"/>
      <c r="G208" s="149"/>
      <c r="H208" s="39"/>
      <c r="I208" s="39"/>
      <c r="J208" s="39"/>
      <c r="K208" s="39"/>
      <c r="L208" s="39"/>
      <c r="M208" s="39"/>
      <c r="N208" s="39"/>
      <c r="O208" s="43"/>
      <c r="P208" s="36"/>
      <c r="Q208" s="24"/>
      <c r="R208" s="26">
        <f>COUNTIF(D$1:D208,D208)</f>
        <v>207</v>
      </c>
      <c r="S208" s="26">
        <f>COUNTIF($P$2:P208,P208)</f>
        <v>0</v>
      </c>
      <c r="T208" s="24"/>
    </row>
    <row r="209" spans="1:20" ht="35.4" customHeight="1" x14ac:dyDescent="0.2">
      <c r="A209" s="24"/>
      <c r="B209" s="24"/>
      <c r="C209" s="140">
        <v>208</v>
      </c>
      <c r="D209" s="141" t="str">
        <f>IFERROR(VLOOKUP(F209,コード表!$B$2:$C$12,2,FALSE),"")</f>
        <v/>
      </c>
      <c r="E209" s="141" t="str">
        <f>IFERROR(VLOOKUP(G209,コード表!$F$2:$G$4,2,FALSE),"")</f>
        <v/>
      </c>
      <c r="F209" s="34"/>
      <c r="G209" s="149"/>
      <c r="H209" s="39"/>
      <c r="I209" s="39"/>
      <c r="J209" s="39"/>
      <c r="K209" s="39"/>
      <c r="L209" s="39"/>
      <c r="M209" s="39"/>
      <c r="N209" s="39"/>
      <c r="O209" s="43"/>
      <c r="P209" s="36"/>
      <c r="Q209" s="24"/>
      <c r="R209" s="26">
        <f>COUNTIF(D$1:D209,D209)</f>
        <v>208</v>
      </c>
      <c r="S209" s="26">
        <f>COUNTIF($P$2:P209,P209)</f>
        <v>0</v>
      </c>
      <c r="T209" s="24"/>
    </row>
    <row r="210" spans="1:20" ht="35.4" customHeight="1" x14ac:dyDescent="0.2">
      <c r="A210" s="24"/>
      <c r="B210" s="24"/>
      <c r="C210" s="140">
        <v>209</v>
      </c>
      <c r="D210" s="141" t="str">
        <f>IFERROR(VLOOKUP(F210,コード表!$B$2:$C$12,2,FALSE),"")</f>
        <v/>
      </c>
      <c r="E210" s="141" t="str">
        <f>IFERROR(VLOOKUP(G210,コード表!$F$2:$G$4,2,FALSE),"")</f>
        <v/>
      </c>
      <c r="F210" s="34"/>
      <c r="G210" s="149"/>
      <c r="H210" s="39"/>
      <c r="I210" s="39"/>
      <c r="J210" s="39"/>
      <c r="K210" s="39"/>
      <c r="L210" s="39"/>
      <c r="M210" s="39"/>
      <c r="N210" s="39"/>
      <c r="O210" s="43"/>
      <c r="P210" s="36"/>
      <c r="Q210" s="24"/>
      <c r="R210" s="26">
        <f>COUNTIF(D$1:D210,D210)</f>
        <v>209</v>
      </c>
      <c r="S210" s="26">
        <f>COUNTIF($P$2:P210,P210)</f>
        <v>0</v>
      </c>
      <c r="T210" s="24"/>
    </row>
    <row r="211" spans="1:20" ht="35.4" customHeight="1" x14ac:dyDescent="0.2">
      <c r="A211" s="24"/>
      <c r="B211" s="24"/>
      <c r="C211" s="140">
        <v>210</v>
      </c>
      <c r="D211" s="141" t="str">
        <f>IFERROR(VLOOKUP(F211,コード表!$B$2:$C$12,2,FALSE),"")</f>
        <v/>
      </c>
      <c r="E211" s="141" t="str">
        <f>IFERROR(VLOOKUP(G211,コード表!$F$2:$G$4,2,FALSE),"")</f>
        <v/>
      </c>
      <c r="F211" s="34"/>
      <c r="G211" s="149"/>
      <c r="H211" s="39"/>
      <c r="I211" s="39"/>
      <c r="J211" s="39"/>
      <c r="K211" s="39"/>
      <c r="L211" s="39"/>
      <c r="M211" s="39"/>
      <c r="N211" s="39"/>
      <c r="O211" s="43"/>
      <c r="P211" s="36"/>
      <c r="Q211" s="24"/>
      <c r="R211" s="26">
        <f>COUNTIF(D$1:D211,D211)</f>
        <v>210</v>
      </c>
      <c r="S211" s="26">
        <f>COUNTIF($P$2:P211,P211)</f>
        <v>0</v>
      </c>
      <c r="T211" s="24"/>
    </row>
    <row r="212" spans="1:20" ht="35.4" customHeight="1" x14ac:dyDescent="0.2">
      <c r="A212" s="24"/>
      <c r="B212" s="24"/>
      <c r="C212" s="140">
        <v>211</v>
      </c>
      <c r="D212" s="141" t="str">
        <f>IFERROR(VLOOKUP(F212,コード表!$B$2:$C$12,2,FALSE),"")</f>
        <v/>
      </c>
      <c r="E212" s="141" t="str">
        <f>IFERROR(VLOOKUP(G212,コード表!$F$2:$G$4,2,FALSE),"")</f>
        <v/>
      </c>
      <c r="F212" s="34"/>
      <c r="G212" s="149"/>
      <c r="H212" s="39"/>
      <c r="I212" s="39"/>
      <c r="J212" s="39"/>
      <c r="K212" s="39"/>
      <c r="L212" s="39"/>
      <c r="M212" s="39"/>
      <c r="N212" s="39"/>
      <c r="O212" s="43"/>
      <c r="P212" s="36"/>
      <c r="Q212" s="24"/>
      <c r="R212" s="26">
        <f>COUNTIF(D$1:D212,D212)</f>
        <v>211</v>
      </c>
      <c r="S212" s="26">
        <f>COUNTIF($P$2:P212,P212)</f>
        <v>0</v>
      </c>
      <c r="T212" s="24"/>
    </row>
    <row r="213" spans="1:20" ht="35.4" customHeight="1" x14ac:dyDescent="0.2">
      <c r="A213" s="24"/>
      <c r="B213" s="24"/>
      <c r="C213" s="140">
        <v>212</v>
      </c>
      <c r="D213" s="141" t="str">
        <f>IFERROR(VLOOKUP(F213,コード表!$B$2:$C$12,2,FALSE),"")</f>
        <v/>
      </c>
      <c r="E213" s="141" t="str">
        <f>IFERROR(VLOOKUP(G213,コード表!$F$2:$G$4,2,FALSE),"")</f>
        <v/>
      </c>
      <c r="F213" s="34"/>
      <c r="G213" s="149"/>
      <c r="H213" s="39"/>
      <c r="I213" s="39"/>
      <c r="J213" s="39"/>
      <c r="K213" s="39"/>
      <c r="L213" s="39"/>
      <c r="M213" s="39"/>
      <c r="N213" s="39"/>
      <c r="O213" s="43"/>
      <c r="P213" s="36"/>
      <c r="Q213" s="24"/>
      <c r="R213" s="26">
        <f>COUNTIF(D$1:D213,D213)</f>
        <v>212</v>
      </c>
      <c r="S213" s="26">
        <f>COUNTIF($P$2:P213,P213)</f>
        <v>0</v>
      </c>
      <c r="T213" s="24"/>
    </row>
    <row r="214" spans="1:20" ht="35.4" customHeight="1" x14ac:dyDescent="0.2">
      <c r="A214" s="24"/>
      <c r="B214" s="24"/>
      <c r="C214" s="140">
        <v>213</v>
      </c>
      <c r="D214" s="141" t="str">
        <f>IFERROR(VLOOKUP(F214,コード表!$B$2:$C$12,2,FALSE),"")</f>
        <v/>
      </c>
      <c r="E214" s="141" t="str">
        <f>IFERROR(VLOOKUP(G214,コード表!$F$2:$G$4,2,FALSE),"")</f>
        <v/>
      </c>
      <c r="F214" s="34"/>
      <c r="G214" s="149"/>
      <c r="H214" s="39"/>
      <c r="I214" s="39"/>
      <c r="J214" s="39"/>
      <c r="K214" s="39"/>
      <c r="L214" s="39"/>
      <c r="M214" s="39"/>
      <c r="N214" s="39"/>
      <c r="O214" s="43"/>
      <c r="P214" s="36"/>
      <c r="Q214" s="24"/>
      <c r="R214" s="26">
        <f>COUNTIF(D$1:D214,D214)</f>
        <v>213</v>
      </c>
      <c r="S214" s="26">
        <f>COUNTIF($P$2:P214,P214)</f>
        <v>0</v>
      </c>
      <c r="T214" s="24"/>
    </row>
    <row r="215" spans="1:20" ht="35.4" customHeight="1" x14ac:dyDescent="0.2">
      <c r="A215" s="24"/>
      <c r="B215" s="24"/>
      <c r="C215" s="140">
        <v>214</v>
      </c>
      <c r="D215" s="141" t="str">
        <f>IFERROR(VLOOKUP(F215,コード表!$B$2:$C$12,2,FALSE),"")</f>
        <v/>
      </c>
      <c r="E215" s="141" t="str">
        <f>IFERROR(VLOOKUP(G215,コード表!$F$2:$G$4,2,FALSE),"")</f>
        <v/>
      </c>
      <c r="F215" s="34"/>
      <c r="G215" s="149"/>
      <c r="H215" s="39"/>
      <c r="I215" s="39"/>
      <c r="J215" s="39"/>
      <c r="K215" s="39"/>
      <c r="L215" s="39"/>
      <c r="M215" s="39"/>
      <c r="N215" s="39"/>
      <c r="O215" s="43"/>
      <c r="P215" s="36"/>
      <c r="Q215" s="24"/>
      <c r="R215" s="26">
        <f>COUNTIF(D$1:D215,D215)</f>
        <v>214</v>
      </c>
      <c r="S215" s="26">
        <f>COUNTIF($P$2:P215,P215)</f>
        <v>0</v>
      </c>
      <c r="T215" s="24"/>
    </row>
    <row r="216" spans="1:20" ht="35.4" customHeight="1" x14ac:dyDescent="0.2">
      <c r="A216" s="24"/>
      <c r="B216" s="24"/>
      <c r="C216" s="140">
        <v>215</v>
      </c>
      <c r="D216" s="141" t="str">
        <f>IFERROR(VLOOKUP(F216,コード表!$B$2:$C$12,2,FALSE),"")</f>
        <v/>
      </c>
      <c r="E216" s="141" t="str">
        <f>IFERROR(VLOOKUP(G216,コード表!$F$2:$G$4,2,FALSE),"")</f>
        <v/>
      </c>
      <c r="F216" s="34"/>
      <c r="G216" s="149"/>
      <c r="H216" s="39"/>
      <c r="I216" s="39"/>
      <c r="J216" s="39"/>
      <c r="K216" s="39"/>
      <c r="L216" s="39"/>
      <c r="M216" s="39"/>
      <c r="N216" s="39"/>
      <c r="O216" s="43"/>
      <c r="P216" s="36"/>
      <c r="Q216" s="24"/>
      <c r="R216" s="26">
        <f>COUNTIF(D$1:D216,D216)</f>
        <v>215</v>
      </c>
      <c r="S216" s="26">
        <f>COUNTIF($P$2:P216,P216)</f>
        <v>0</v>
      </c>
      <c r="T216" s="24"/>
    </row>
    <row r="217" spans="1:20" ht="35.4" customHeight="1" x14ac:dyDescent="0.2">
      <c r="A217" s="24"/>
      <c r="B217" s="24"/>
      <c r="C217" s="140">
        <v>216</v>
      </c>
      <c r="D217" s="141" t="str">
        <f>IFERROR(VLOOKUP(F217,コード表!$B$2:$C$12,2,FALSE),"")</f>
        <v/>
      </c>
      <c r="E217" s="141" t="str">
        <f>IFERROR(VLOOKUP(G217,コード表!$F$2:$G$4,2,FALSE),"")</f>
        <v/>
      </c>
      <c r="F217" s="34"/>
      <c r="G217" s="149"/>
      <c r="H217" s="39"/>
      <c r="I217" s="39"/>
      <c r="J217" s="39"/>
      <c r="K217" s="39"/>
      <c r="L217" s="39"/>
      <c r="M217" s="39"/>
      <c r="N217" s="39"/>
      <c r="O217" s="43"/>
      <c r="P217" s="36"/>
      <c r="Q217" s="24"/>
      <c r="R217" s="26">
        <f>COUNTIF(D$1:D217,D217)</f>
        <v>216</v>
      </c>
      <c r="S217" s="26">
        <f>COUNTIF($P$2:P217,P217)</f>
        <v>0</v>
      </c>
      <c r="T217" s="24"/>
    </row>
    <row r="218" spans="1:20" ht="35.4" customHeight="1" x14ac:dyDescent="0.2">
      <c r="A218" s="24"/>
      <c r="B218" s="24"/>
      <c r="C218" s="140">
        <v>217</v>
      </c>
      <c r="D218" s="141" t="str">
        <f>IFERROR(VLOOKUP(F218,コード表!$B$2:$C$12,2,FALSE),"")</f>
        <v/>
      </c>
      <c r="E218" s="141" t="str">
        <f>IFERROR(VLOOKUP(G218,コード表!$F$2:$G$4,2,FALSE),"")</f>
        <v/>
      </c>
      <c r="F218" s="34"/>
      <c r="G218" s="149"/>
      <c r="H218" s="39"/>
      <c r="I218" s="39"/>
      <c r="J218" s="39"/>
      <c r="K218" s="39"/>
      <c r="L218" s="39"/>
      <c r="M218" s="39"/>
      <c r="N218" s="39"/>
      <c r="O218" s="43"/>
      <c r="P218" s="36"/>
      <c r="Q218" s="24"/>
      <c r="R218" s="26">
        <f>COUNTIF(D$1:D218,D218)</f>
        <v>217</v>
      </c>
      <c r="S218" s="26">
        <f>COUNTIF($P$2:P218,P218)</f>
        <v>0</v>
      </c>
      <c r="T218" s="24"/>
    </row>
    <row r="219" spans="1:20" ht="35.4" customHeight="1" x14ac:dyDescent="0.2">
      <c r="A219" s="24"/>
      <c r="B219" s="24"/>
      <c r="C219" s="140">
        <v>218</v>
      </c>
      <c r="D219" s="141" t="str">
        <f>IFERROR(VLOOKUP(F219,コード表!$B$2:$C$12,2,FALSE),"")</f>
        <v/>
      </c>
      <c r="E219" s="141" t="str">
        <f>IFERROR(VLOOKUP(G219,コード表!$F$2:$G$4,2,FALSE),"")</f>
        <v/>
      </c>
      <c r="F219" s="34"/>
      <c r="G219" s="149"/>
      <c r="H219" s="39"/>
      <c r="I219" s="39"/>
      <c r="J219" s="39"/>
      <c r="K219" s="39"/>
      <c r="L219" s="39"/>
      <c r="M219" s="39"/>
      <c r="N219" s="39"/>
      <c r="O219" s="43"/>
      <c r="P219" s="36"/>
      <c r="Q219" s="24"/>
      <c r="R219" s="26">
        <f>COUNTIF(D$1:D219,D219)</f>
        <v>218</v>
      </c>
      <c r="S219" s="26">
        <f>COUNTIF($P$2:P219,P219)</f>
        <v>0</v>
      </c>
      <c r="T219" s="24"/>
    </row>
    <row r="220" spans="1:20" ht="35.4" customHeight="1" x14ac:dyDescent="0.2">
      <c r="A220" s="24"/>
      <c r="B220" s="24"/>
      <c r="C220" s="140">
        <v>219</v>
      </c>
      <c r="D220" s="141" t="str">
        <f>IFERROR(VLOOKUP(F220,コード表!$B$2:$C$12,2,FALSE),"")</f>
        <v/>
      </c>
      <c r="E220" s="141" t="str">
        <f>IFERROR(VLOOKUP(G220,コード表!$F$2:$G$4,2,FALSE),"")</f>
        <v/>
      </c>
      <c r="F220" s="34"/>
      <c r="G220" s="149"/>
      <c r="H220" s="39"/>
      <c r="I220" s="39"/>
      <c r="J220" s="39"/>
      <c r="K220" s="39"/>
      <c r="L220" s="39"/>
      <c r="M220" s="39"/>
      <c r="N220" s="39"/>
      <c r="O220" s="43"/>
      <c r="P220" s="36"/>
      <c r="Q220" s="24"/>
      <c r="R220" s="26">
        <f>COUNTIF(D$1:D220,D220)</f>
        <v>219</v>
      </c>
      <c r="S220" s="26">
        <f>COUNTIF($P$2:P220,P220)</f>
        <v>0</v>
      </c>
      <c r="T220" s="24"/>
    </row>
    <row r="221" spans="1:20" ht="35.4" customHeight="1" x14ac:dyDescent="0.2">
      <c r="A221" s="24"/>
      <c r="B221" s="24"/>
      <c r="C221" s="140">
        <v>220</v>
      </c>
      <c r="D221" s="141" t="str">
        <f>IFERROR(VLOOKUP(F221,コード表!$B$2:$C$12,2,FALSE),"")</f>
        <v/>
      </c>
      <c r="E221" s="141" t="str">
        <f>IFERROR(VLOOKUP(G221,コード表!$F$2:$G$4,2,FALSE),"")</f>
        <v/>
      </c>
      <c r="F221" s="34"/>
      <c r="G221" s="149"/>
      <c r="H221" s="39"/>
      <c r="I221" s="39"/>
      <c r="J221" s="39"/>
      <c r="K221" s="39"/>
      <c r="L221" s="39"/>
      <c r="M221" s="39"/>
      <c r="N221" s="39"/>
      <c r="O221" s="43"/>
      <c r="P221" s="36"/>
      <c r="Q221" s="24"/>
      <c r="R221" s="26">
        <f>COUNTIF(D$1:D221,D221)</f>
        <v>220</v>
      </c>
      <c r="S221" s="26">
        <f>COUNTIF($P$2:P221,P221)</f>
        <v>0</v>
      </c>
      <c r="T221" s="24"/>
    </row>
    <row r="222" spans="1:20" ht="35.4" customHeight="1" x14ac:dyDescent="0.2">
      <c r="A222" s="24"/>
      <c r="B222" s="24"/>
      <c r="C222" s="140">
        <v>221</v>
      </c>
      <c r="D222" s="141" t="str">
        <f>IFERROR(VLOOKUP(F222,コード表!$B$2:$C$12,2,FALSE),"")</f>
        <v/>
      </c>
      <c r="E222" s="141" t="str">
        <f>IFERROR(VLOOKUP(G222,コード表!$F$2:$G$4,2,FALSE),"")</f>
        <v/>
      </c>
      <c r="F222" s="34"/>
      <c r="G222" s="149"/>
      <c r="H222" s="39"/>
      <c r="I222" s="39"/>
      <c r="J222" s="39"/>
      <c r="K222" s="39"/>
      <c r="L222" s="39"/>
      <c r="M222" s="39"/>
      <c r="N222" s="39"/>
      <c r="O222" s="43"/>
      <c r="P222" s="36"/>
      <c r="Q222" s="24"/>
      <c r="R222" s="26">
        <f>COUNTIF(D$1:D222,D222)</f>
        <v>221</v>
      </c>
      <c r="S222" s="26">
        <f>COUNTIF($P$2:P222,P222)</f>
        <v>0</v>
      </c>
      <c r="T222" s="24"/>
    </row>
    <row r="223" spans="1:20" ht="35.4" customHeight="1" x14ac:dyDescent="0.2">
      <c r="A223" s="24"/>
      <c r="B223" s="24"/>
      <c r="C223" s="140">
        <v>222</v>
      </c>
      <c r="D223" s="141" t="str">
        <f>IFERROR(VLOOKUP(F223,コード表!$B$2:$C$12,2,FALSE),"")</f>
        <v/>
      </c>
      <c r="E223" s="141" t="str">
        <f>IFERROR(VLOOKUP(G223,コード表!$F$2:$G$4,2,FALSE),"")</f>
        <v/>
      </c>
      <c r="F223" s="34"/>
      <c r="G223" s="149"/>
      <c r="H223" s="39"/>
      <c r="I223" s="39"/>
      <c r="J223" s="39"/>
      <c r="K223" s="39"/>
      <c r="L223" s="39"/>
      <c r="M223" s="39"/>
      <c r="N223" s="39"/>
      <c r="O223" s="43"/>
      <c r="P223" s="36"/>
      <c r="Q223" s="24"/>
      <c r="R223" s="26">
        <f>COUNTIF(D$1:D223,D223)</f>
        <v>222</v>
      </c>
      <c r="S223" s="26">
        <f>COUNTIF($P$2:P223,P223)</f>
        <v>0</v>
      </c>
      <c r="T223" s="24"/>
    </row>
    <row r="224" spans="1:20" ht="35.4" customHeight="1" x14ac:dyDescent="0.2">
      <c r="A224" s="24"/>
      <c r="B224" s="24"/>
      <c r="C224" s="140">
        <v>223</v>
      </c>
      <c r="D224" s="141" t="str">
        <f>IFERROR(VLOOKUP(F224,コード表!$B$2:$C$12,2,FALSE),"")</f>
        <v/>
      </c>
      <c r="E224" s="141" t="str">
        <f>IFERROR(VLOOKUP(G224,コード表!$F$2:$G$4,2,FALSE),"")</f>
        <v/>
      </c>
      <c r="F224" s="34"/>
      <c r="G224" s="149"/>
      <c r="H224" s="39"/>
      <c r="I224" s="39"/>
      <c r="J224" s="39"/>
      <c r="K224" s="39"/>
      <c r="L224" s="39"/>
      <c r="M224" s="39"/>
      <c r="N224" s="39"/>
      <c r="O224" s="43"/>
      <c r="P224" s="36"/>
      <c r="Q224" s="24"/>
      <c r="R224" s="26">
        <f>COUNTIF(D$1:D224,D224)</f>
        <v>223</v>
      </c>
      <c r="S224" s="26">
        <f>COUNTIF($P$2:P224,P224)</f>
        <v>0</v>
      </c>
      <c r="T224" s="24"/>
    </row>
    <row r="225" spans="1:20" ht="35.4" customHeight="1" x14ac:dyDescent="0.2">
      <c r="A225" s="24"/>
      <c r="B225" s="24"/>
      <c r="C225" s="140">
        <v>224</v>
      </c>
      <c r="D225" s="141" t="str">
        <f>IFERROR(VLOOKUP(F225,コード表!$B$2:$C$12,2,FALSE),"")</f>
        <v/>
      </c>
      <c r="E225" s="141" t="str">
        <f>IFERROR(VLOOKUP(G225,コード表!$F$2:$G$4,2,FALSE),"")</f>
        <v/>
      </c>
      <c r="F225" s="34"/>
      <c r="G225" s="149"/>
      <c r="H225" s="39"/>
      <c r="I225" s="39"/>
      <c r="J225" s="39"/>
      <c r="K225" s="39"/>
      <c r="L225" s="39"/>
      <c r="M225" s="39"/>
      <c r="N225" s="39"/>
      <c r="O225" s="43"/>
      <c r="P225" s="36"/>
      <c r="Q225" s="24"/>
      <c r="R225" s="26">
        <f>COUNTIF(D$1:D225,D225)</f>
        <v>224</v>
      </c>
      <c r="S225" s="26">
        <f>COUNTIF($P$2:P225,P225)</f>
        <v>0</v>
      </c>
      <c r="T225" s="24"/>
    </row>
    <row r="226" spans="1:20" ht="35.4" customHeight="1" x14ac:dyDescent="0.2">
      <c r="A226" s="24"/>
      <c r="B226" s="24"/>
      <c r="C226" s="140">
        <v>225</v>
      </c>
      <c r="D226" s="141" t="str">
        <f>IFERROR(VLOOKUP(F226,コード表!$B$2:$C$12,2,FALSE),"")</f>
        <v/>
      </c>
      <c r="E226" s="141" t="str">
        <f>IFERROR(VLOOKUP(G226,コード表!$F$2:$G$4,2,FALSE),"")</f>
        <v/>
      </c>
      <c r="F226" s="34"/>
      <c r="G226" s="149"/>
      <c r="H226" s="39"/>
      <c r="I226" s="39"/>
      <c r="J226" s="39"/>
      <c r="K226" s="39"/>
      <c r="L226" s="39"/>
      <c r="M226" s="39"/>
      <c r="N226" s="39"/>
      <c r="O226" s="43"/>
      <c r="P226" s="36"/>
      <c r="Q226" s="24"/>
      <c r="R226" s="26">
        <f>COUNTIF(D$1:D226,D226)</f>
        <v>225</v>
      </c>
      <c r="S226" s="26">
        <f>COUNTIF($P$2:P226,P226)</f>
        <v>0</v>
      </c>
      <c r="T226" s="24"/>
    </row>
    <row r="227" spans="1:20" ht="35.4" customHeight="1" x14ac:dyDescent="0.2">
      <c r="A227" s="24"/>
      <c r="B227" s="24"/>
      <c r="C227" s="140">
        <v>226</v>
      </c>
      <c r="D227" s="141" t="str">
        <f>IFERROR(VLOOKUP(F227,コード表!$B$2:$C$12,2,FALSE),"")</f>
        <v/>
      </c>
      <c r="E227" s="141" t="str">
        <f>IFERROR(VLOOKUP(G227,コード表!$F$2:$G$4,2,FALSE),"")</f>
        <v/>
      </c>
      <c r="F227" s="34"/>
      <c r="G227" s="149"/>
      <c r="H227" s="39"/>
      <c r="I227" s="39"/>
      <c r="J227" s="39"/>
      <c r="K227" s="39"/>
      <c r="L227" s="39"/>
      <c r="M227" s="39"/>
      <c r="N227" s="39"/>
      <c r="O227" s="43"/>
      <c r="P227" s="36"/>
      <c r="Q227" s="24"/>
      <c r="R227" s="26">
        <f>COUNTIF(D$1:D227,D227)</f>
        <v>226</v>
      </c>
      <c r="S227" s="26">
        <f>COUNTIF($P$2:P227,P227)</f>
        <v>0</v>
      </c>
      <c r="T227" s="24"/>
    </row>
    <row r="228" spans="1:20" ht="35.4" customHeight="1" x14ac:dyDescent="0.2">
      <c r="A228" s="24"/>
      <c r="B228" s="24"/>
      <c r="C228" s="140">
        <v>227</v>
      </c>
      <c r="D228" s="141" t="str">
        <f>IFERROR(VLOOKUP(F228,コード表!$B$2:$C$12,2,FALSE),"")</f>
        <v/>
      </c>
      <c r="E228" s="141" t="str">
        <f>IFERROR(VLOOKUP(G228,コード表!$F$2:$G$4,2,FALSE),"")</f>
        <v/>
      </c>
      <c r="F228" s="34"/>
      <c r="G228" s="149"/>
      <c r="H228" s="39"/>
      <c r="I228" s="39"/>
      <c r="J228" s="39"/>
      <c r="K228" s="39"/>
      <c r="L228" s="39"/>
      <c r="M228" s="39"/>
      <c r="N228" s="39"/>
      <c r="O228" s="43"/>
      <c r="P228" s="36"/>
      <c r="Q228" s="24"/>
      <c r="R228" s="26">
        <f>COUNTIF(D$1:D228,D228)</f>
        <v>227</v>
      </c>
      <c r="S228" s="26">
        <f>COUNTIF($P$2:P228,P228)</f>
        <v>0</v>
      </c>
      <c r="T228" s="24"/>
    </row>
    <row r="229" spans="1:20" ht="35.4" customHeight="1" x14ac:dyDescent="0.2">
      <c r="A229" s="24"/>
      <c r="B229" s="24"/>
      <c r="C229" s="140">
        <v>228</v>
      </c>
      <c r="D229" s="141" t="str">
        <f>IFERROR(VLOOKUP(F229,コード表!$B$2:$C$12,2,FALSE),"")</f>
        <v/>
      </c>
      <c r="E229" s="141" t="str">
        <f>IFERROR(VLOOKUP(G229,コード表!$F$2:$G$4,2,FALSE),"")</f>
        <v/>
      </c>
      <c r="F229" s="34"/>
      <c r="G229" s="149"/>
      <c r="H229" s="39"/>
      <c r="I229" s="39"/>
      <c r="J229" s="39"/>
      <c r="K229" s="39"/>
      <c r="L229" s="39"/>
      <c r="M229" s="39"/>
      <c r="N229" s="39"/>
      <c r="O229" s="43"/>
      <c r="P229" s="36"/>
      <c r="Q229" s="24"/>
      <c r="R229" s="26">
        <f>COUNTIF(D$1:D229,D229)</f>
        <v>228</v>
      </c>
      <c r="S229" s="26">
        <f>COUNTIF($P$2:P229,P229)</f>
        <v>0</v>
      </c>
      <c r="T229" s="24"/>
    </row>
    <row r="230" spans="1:20" ht="35.4" customHeight="1" x14ac:dyDescent="0.2">
      <c r="A230" s="24"/>
      <c r="B230" s="24"/>
      <c r="C230" s="140">
        <v>229</v>
      </c>
      <c r="D230" s="141" t="str">
        <f>IFERROR(VLOOKUP(F230,コード表!$B$2:$C$12,2,FALSE),"")</f>
        <v/>
      </c>
      <c r="E230" s="141" t="str">
        <f>IFERROR(VLOOKUP(G230,コード表!$F$2:$G$4,2,FALSE),"")</f>
        <v/>
      </c>
      <c r="F230" s="34"/>
      <c r="G230" s="149"/>
      <c r="H230" s="39"/>
      <c r="I230" s="39"/>
      <c r="J230" s="39"/>
      <c r="K230" s="39"/>
      <c r="L230" s="39"/>
      <c r="M230" s="39"/>
      <c r="N230" s="39"/>
      <c r="O230" s="43"/>
      <c r="P230" s="36"/>
      <c r="Q230" s="24"/>
      <c r="R230" s="26">
        <f>COUNTIF(D$1:D230,D230)</f>
        <v>229</v>
      </c>
      <c r="S230" s="26">
        <f>COUNTIF($P$2:P230,P230)</f>
        <v>0</v>
      </c>
      <c r="T230" s="24"/>
    </row>
    <row r="231" spans="1:20" ht="35.4" customHeight="1" x14ac:dyDescent="0.2">
      <c r="A231" s="24"/>
      <c r="B231" s="24"/>
      <c r="C231" s="140">
        <v>230</v>
      </c>
      <c r="D231" s="141" t="str">
        <f>IFERROR(VLOOKUP(F231,コード表!$B$2:$C$12,2,FALSE),"")</f>
        <v/>
      </c>
      <c r="E231" s="141" t="str">
        <f>IFERROR(VLOOKUP(G231,コード表!$F$2:$G$4,2,FALSE),"")</f>
        <v/>
      </c>
      <c r="F231" s="34"/>
      <c r="G231" s="149"/>
      <c r="H231" s="39"/>
      <c r="I231" s="39"/>
      <c r="J231" s="39"/>
      <c r="K231" s="39"/>
      <c r="L231" s="39"/>
      <c r="M231" s="39"/>
      <c r="N231" s="39"/>
      <c r="O231" s="43"/>
      <c r="P231" s="36"/>
      <c r="Q231" s="24"/>
      <c r="R231" s="26">
        <f>COUNTIF(D$1:D231,D231)</f>
        <v>230</v>
      </c>
      <c r="S231" s="26">
        <f>COUNTIF($P$2:P231,P231)</f>
        <v>0</v>
      </c>
      <c r="T231" s="24"/>
    </row>
    <row r="232" spans="1:20" ht="35.4" customHeight="1" x14ac:dyDescent="0.2">
      <c r="A232" s="24"/>
      <c r="B232" s="24"/>
      <c r="C232" s="140">
        <v>231</v>
      </c>
      <c r="D232" s="141" t="str">
        <f>IFERROR(VLOOKUP(F232,コード表!$B$2:$C$12,2,FALSE),"")</f>
        <v/>
      </c>
      <c r="E232" s="141" t="str">
        <f>IFERROR(VLOOKUP(G232,コード表!$F$2:$G$4,2,FALSE),"")</f>
        <v/>
      </c>
      <c r="F232" s="34"/>
      <c r="G232" s="149"/>
      <c r="H232" s="39"/>
      <c r="I232" s="39"/>
      <c r="J232" s="39"/>
      <c r="K232" s="39"/>
      <c r="L232" s="39"/>
      <c r="M232" s="39"/>
      <c r="N232" s="39"/>
      <c r="O232" s="43"/>
      <c r="P232" s="36"/>
      <c r="Q232" s="24"/>
      <c r="R232" s="26">
        <f>COUNTIF(D$1:D232,D232)</f>
        <v>231</v>
      </c>
      <c r="S232" s="26">
        <f>COUNTIF($P$2:P232,P232)</f>
        <v>0</v>
      </c>
      <c r="T232" s="24"/>
    </row>
    <row r="233" spans="1:20" ht="35.4" customHeight="1" x14ac:dyDescent="0.2">
      <c r="A233" s="24"/>
      <c r="B233" s="24"/>
      <c r="C233" s="140">
        <v>232</v>
      </c>
      <c r="D233" s="141" t="str">
        <f>IFERROR(VLOOKUP(F233,コード表!$B$2:$C$12,2,FALSE),"")</f>
        <v/>
      </c>
      <c r="E233" s="141" t="str">
        <f>IFERROR(VLOOKUP(G233,コード表!$F$2:$G$4,2,FALSE),"")</f>
        <v/>
      </c>
      <c r="F233" s="34"/>
      <c r="G233" s="149"/>
      <c r="H233" s="39"/>
      <c r="I233" s="39"/>
      <c r="J233" s="39"/>
      <c r="K233" s="39"/>
      <c r="L233" s="39"/>
      <c r="M233" s="39"/>
      <c r="N233" s="39"/>
      <c r="O233" s="43"/>
      <c r="P233" s="36"/>
      <c r="Q233" s="24"/>
      <c r="R233" s="26">
        <f>COUNTIF(D$1:D233,D233)</f>
        <v>232</v>
      </c>
      <c r="S233" s="26">
        <f>COUNTIF($P$2:P233,P233)</f>
        <v>0</v>
      </c>
      <c r="T233" s="24"/>
    </row>
    <row r="234" spans="1:20" ht="35.4" customHeight="1" x14ac:dyDescent="0.2">
      <c r="A234" s="24"/>
      <c r="B234" s="24"/>
      <c r="C234" s="140">
        <v>233</v>
      </c>
      <c r="D234" s="141" t="str">
        <f>IFERROR(VLOOKUP(F234,コード表!$B$2:$C$12,2,FALSE),"")</f>
        <v/>
      </c>
      <c r="E234" s="141" t="str">
        <f>IFERROR(VLOOKUP(G234,コード表!$F$2:$G$4,2,FALSE),"")</f>
        <v/>
      </c>
      <c r="F234" s="34"/>
      <c r="G234" s="149"/>
      <c r="H234" s="39"/>
      <c r="I234" s="39"/>
      <c r="J234" s="39"/>
      <c r="K234" s="39"/>
      <c r="L234" s="39"/>
      <c r="M234" s="39"/>
      <c r="N234" s="39"/>
      <c r="O234" s="43"/>
      <c r="P234" s="36"/>
      <c r="Q234" s="24"/>
      <c r="R234" s="26">
        <f>COUNTIF(D$1:D234,D234)</f>
        <v>233</v>
      </c>
      <c r="S234" s="26">
        <f>COUNTIF($P$2:P234,P234)</f>
        <v>0</v>
      </c>
      <c r="T234" s="24"/>
    </row>
    <row r="235" spans="1:20" ht="35.4" customHeight="1" x14ac:dyDescent="0.2">
      <c r="A235" s="24"/>
      <c r="B235" s="24"/>
      <c r="C235" s="140">
        <v>234</v>
      </c>
      <c r="D235" s="141" t="str">
        <f>IFERROR(VLOOKUP(F235,コード表!$B$2:$C$12,2,FALSE),"")</f>
        <v/>
      </c>
      <c r="E235" s="141" t="str">
        <f>IFERROR(VLOOKUP(G235,コード表!$F$2:$G$4,2,FALSE),"")</f>
        <v/>
      </c>
      <c r="F235" s="34"/>
      <c r="G235" s="149"/>
      <c r="H235" s="39"/>
      <c r="I235" s="39"/>
      <c r="J235" s="39"/>
      <c r="K235" s="39"/>
      <c r="L235" s="39"/>
      <c r="M235" s="39"/>
      <c r="N235" s="39"/>
      <c r="O235" s="43"/>
      <c r="P235" s="36"/>
      <c r="Q235" s="24"/>
      <c r="R235" s="26">
        <f>COUNTIF(D$1:D235,D235)</f>
        <v>234</v>
      </c>
      <c r="S235" s="26">
        <f>COUNTIF($P$2:P235,P235)</f>
        <v>0</v>
      </c>
      <c r="T235" s="24"/>
    </row>
    <row r="236" spans="1:20" ht="35.4" customHeight="1" x14ac:dyDescent="0.2">
      <c r="A236" s="24"/>
      <c r="B236" s="24"/>
      <c r="C236" s="140">
        <v>235</v>
      </c>
      <c r="D236" s="141" t="str">
        <f>IFERROR(VLOOKUP(F236,コード表!$B$2:$C$12,2,FALSE),"")</f>
        <v/>
      </c>
      <c r="E236" s="141" t="str">
        <f>IFERROR(VLOOKUP(G236,コード表!$F$2:$G$4,2,FALSE),"")</f>
        <v/>
      </c>
      <c r="F236" s="34"/>
      <c r="G236" s="149"/>
      <c r="H236" s="39"/>
      <c r="I236" s="39"/>
      <c r="J236" s="39"/>
      <c r="K236" s="39"/>
      <c r="L236" s="39"/>
      <c r="M236" s="39"/>
      <c r="N236" s="39"/>
      <c r="O236" s="43"/>
      <c r="P236" s="36"/>
      <c r="Q236" s="24"/>
      <c r="R236" s="26">
        <f>COUNTIF(D$1:D236,D236)</f>
        <v>235</v>
      </c>
      <c r="S236" s="26">
        <f>COUNTIF($P$2:P236,P236)</f>
        <v>0</v>
      </c>
      <c r="T236" s="24"/>
    </row>
    <row r="237" spans="1:20" ht="35.4" customHeight="1" x14ac:dyDescent="0.2">
      <c r="A237" s="24"/>
      <c r="B237" s="24"/>
      <c r="C237" s="140">
        <v>236</v>
      </c>
      <c r="D237" s="141" t="str">
        <f>IFERROR(VLOOKUP(F237,コード表!$B$2:$C$12,2,FALSE),"")</f>
        <v/>
      </c>
      <c r="E237" s="141" t="str">
        <f>IFERROR(VLOOKUP(G237,コード表!$F$2:$G$4,2,FALSE),"")</f>
        <v/>
      </c>
      <c r="F237" s="34"/>
      <c r="G237" s="149"/>
      <c r="H237" s="39"/>
      <c r="I237" s="39"/>
      <c r="J237" s="39"/>
      <c r="K237" s="39"/>
      <c r="L237" s="39"/>
      <c r="M237" s="39"/>
      <c r="N237" s="39"/>
      <c r="O237" s="43"/>
      <c r="P237" s="36"/>
      <c r="Q237" s="24"/>
      <c r="R237" s="26">
        <f>COUNTIF(D$1:D237,D237)</f>
        <v>236</v>
      </c>
      <c r="S237" s="26">
        <f>COUNTIF($P$2:P237,P237)</f>
        <v>0</v>
      </c>
      <c r="T237" s="24"/>
    </row>
    <row r="238" spans="1:20" ht="35.4" customHeight="1" x14ac:dyDescent="0.2">
      <c r="A238" s="24"/>
      <c r="B238" s="24"/>
      <c r="C238" s="140">
        <v>237</v>
      </c>
      <c r="D238" s="141" t="str">
        <f>IFERROR(VLOOKUP(F238,コード表!$B$2:$C$12,2,FALSE),"")</f>
        <v/>
      </c>
      <c r="E238" s="141" t="str">
        <f>IFERROR(VLOOKUP(G238,コード表!$F$2:$G$4,2,FALSE),"")</f>
        <v/>
      </c>
      <c r="F238" s="34"/>
      <c r="G238" s="149"/>
      <c r="H238" s="39"/>
      <c r="I238" s="39"/>
      <c r="J238" s="39"/>
      <c r="K238" s="39"/>
      <c r="L238" s="39"/>
      <c r="M238" s="39"/>
      <c r="N238" s="39"/>
      <c r="O238" s="43"/>
      <c r="P238" s="36"/>
      <c r="Q238" s="24"/>
      <c r="R238" s="26">
        <f>COUNTIF(D$1:D238,D238)</f>
        <v>237</v>
      </c>
      <c r="S238" s="26">
        <f>COUNTIF($P$2:P238,P238)</f>
        <v>0</v>
      </c>
      <c r="T238" s="24"/>
    </row>
    <row r="239" spans="1:20" ht="35.4" customHeight="1" x14ac:dyDescent="0.2">
      <c r="A239" s="24"/>
      <c r="B239" s="24"/>
      <c r="C239" s="140">
        <v>238</v>
      </c>
      <c r="D239" s="141" t="str">
        <f>IFERROR(VLOOKUP(F239,コード表!$B$2:$C$12,2,FALSE),"")</f>
        <v/>
      </c>
      <c r="E239" s="141" t="str">
        <f>IFERROR(VLOOKUP(G239,コード表!$F$2:$G$4,2,FALSE),"")</f>
        <v/>
      </c>
      <c r="F239" s="34"/>
      <c r="G239" s="149"/>
      <c r="H239" s="39"/>
      <c r="I239" s="39"/>
      <c r="J239" s="39"/>
      <c r="K239" s="39"/>
      <c r="L239" s="39"/>
      <c r="M239" s="39"/>
      <c r="N239" s="39"/>
      <c r="O239" s="43"/>
      <c r="P239" s="36"/>
      <c r="Q239" s="24"/>
      <c r="R239" s="26">
        <f>COUNTIF(D$1:D239,D239)</f>
        <v>238</v>
      </c>
      <c r="S239" s="26">
        <f>COUNTIF($P$2:P239,P239)</f>
        <v>0</v>
      </c>
      <c r="T239" s="24"/>
    </row>
    <row r="240" spans="1:20" ht="35.4" customHeight="1" x14ac:dyDescent="0.2">
      <c r="A240" s="24"/>
      <c r="B240" s="24"/>
      <c r="C240" s="140">
        <v>239</v>
      </c>
      <c r="D240" s="141" t="str">
        <f>IFERROR(VLOOKUP(F240,コード表!$B$2:$C$12,2,FALSE),"")</f>
        <v/>
      </c>
      <c r="E240" s="141" t="str">
        <f>IFERROR(VLOOKUP(G240,コード表!$F$2:$G$4,2,FALSE),"")</f>
        <v/>
      </c>
      <c r="F240" s="34"/>
      <c r="G240" s="149"/>
      <c r="H240" s="39"/>
      <c r="I240" s="39"/>
      <c r="J240" s="39"/>
      <c r="K240" s="39"/>
      <c r="L240" s="39"/>
      <c r="M240" s="39"/>
      <c r="N240" s="39"/>
      <c r="O240" s="43"/>
      <c r="P240" s="36"/>
      <c r="Q240" s="24"/>
      <c r="R240" s="26">
        <f>COUNTIF(D$1:D240,D240)</f>
        <v>239</v>
      </c>
      <c r="S240" s="26">
        <f>COUNTIF($P$2:P240,P240)</f>
        <v>0</v>
      </c>
      <c r="T240" s="24"/>
    </row>
    <row r="241" spans="1:20" ht="35.4" customHeight="1" x14ac:dyDescent="0.2">
      <c r="A241" s="24"/>
      <c r="B241" s="24"/>
      <c r="C241" s="140">
        <v>240</v>
      </c>
      <c r="D241" s="141" t="str">
        <f>IFERROR(VLOOKUP(F241,コード表!$B$2:$C$12,2,FALSE),"")</f>
        <v/>
      </c>
      <c r="E241" s="141" t="str">
        <f>IFERROR(VLOOKUP(G241,コード表!$F$2:$G$4,2,FALSE),"")</f>
        <v/>
      </c>
      <c r="F241" s="34"/>
      <c r="G241" s="149"/>
      <c r="H241" s="39"/>
      <c r="I241" s="39"/>
      <c r="J241" s="39"/>
      <c r="K241" s="39"/>
      <c r="L241" s="39"/>
      <c r="M241" s="39"/>
      <c r="N241" s="39"/>
      <c r="O241" s="43"/>
      <c r="P241" s="36"/>
      <c r="Q241" s="24"/>
      <c r="R241" s="26">
        <f>COUNTIF(D$1:D241,D241)</f>
        <v>240</v>
      </c>
      <c r="S241" s="26">
        <f>COUNTIF($P$2:P241,P241)</f>
        <v>0</v>
      </c>
      <c r="T241" s="24"/>
    </row>
    <row r="242" spans="1:20" ht="35.4" customHeight="1" x14ac:dyDescent="0.2">
      <c r="A242" s="24"/>
      <c r="B242" s="24"/>
      <c r="C242" s="140">
        <v>241</v>
      </c>
      <c r="D242" s="141" t="str">
        <f>IFERROR(VLOOKUP(F242,コード表!$B$2:$C$12,2,FALSE),"")</f>
        <v/>
      </c>
      <c r="E242" s="141" t="str">
        <f>IFERROR(VLOOKUP(G242,コード表!$F$2:$G$4,2,FALSE),"")</f>
        <v/>
      </c>
      <c r="F242" s="34"/>
      <c r="G242" s="149"/>
      <c r="H242" s="39"/>
      <c r="I242" s="39"/>
      <c r="J242" s="39"/>
      <c r="K242" s="39"/>
      <c r="L242" s="39"/>
      <c r="M242" s="39"/>
      <c r="N242" s="39"/>
      <c r="O242" s="43"/>
      <c r="P242" s="36"/>
      <c r="Q242" s="24"/>
      <c r="R242" s="26">
        <f>COUNTIF(D$1:D242,D242)</f>
        <v>241</v>
      </c>
      <c r="S242" s="26">
        <f>COUNTIF($P$2:P242,P242)</f>
        <v>0</v>
      </c>
      <c r="T242" s="24"/>
    </row>
    <row r="243" spans="1:20" ht="35.4" customHeight="1" x14ac:dyDescent="0.2">
      <c r="A243" s="24"/>
      <c r="B243" s="24"/>
      <c r="C243" s="140">
        <v>242</v>
      </c>
      <c r="D243" s="141" t="str">
        <f>IFERROR(VLOOKUP(F243,コード表!$B$2:$C$12,2,FALSE),"")</f>
        <v/>
      </c>
      <c r="E243" s="141" t="str">
        <f>IFERROR(VLOOKUP(G243,コード表!$F$2:$G$4,2,FALSE),"")</f>
        <v/>
      </c>
      <c r="F243" s="34"/>
      <c r="G243" s="149"/>
      <c r="H243" s="39"/>
      <c r="I243" s="39"/>
      <c r="J243" s="39"/>
      <c r="K243" s="39"/>
      <c r="L243" s="39"/>
      <c r="M243" s="39"/>
      <c r="N243" s="39"/>
      <c r="O243" s="43"/>
      <c r="P243" s="36"/>
      <c r="Q243" s="24"/>
      <c r="R243" s="26">
        <f>COUNTIF(D$1:D243,D243)</f>
        <v>242</v>
      </c>
      <c r="S243" s="26">
        <f>COUNTIF($P$2:P243,P243)</f>
        <v>0</v>
      </c>
      <c r="T243" s="24"/>
    </row>
    <row r="244" spans="1:20" ht="35.4" customHeight="1" x14ac:dyDescent="0.2">
      <c r="A244" s="24"/>
      <c r="B244" s="24"/>
      <c r="C244" s="140">
        <v>243</v>
      </c>
      <c r="D244" s="141" t="str">
        <f>IFERROR(VLOOKUP(F244,コード表!$B$2:$C$12,2,FALSE),"")</f>
        <v/>
      </c>
      <c r="E244" s="141" t="str">
        <f>IFERROR(VLOOKUP(G244,コード表!$F$2:$G$4,2,FALSE),"")</f>
        <v/>
      </c>
      <c r="F244" s="34"/>
      <c r="G244" s="149"/>
      <c r="H244" s="39"/>
      <c r="I244" s="39"/>
      <c r="J244" s="39"/>
      <c r="K244" s="39"/>
      <c r="L244" s="39"/>
      <c r="M244" s="39"/>
      <c r="N244" s="39"/>
      <c r="O244" s="43"/>
      <c r="P244" s="36"/>
      <c r="Q244" s="24"/>
      <c r="R244" s="26">
        <f>COUNTIF(D$1:D244,D244)</f>
        <v>243</v>
      </c>
      <c r="S244" s="26">
        <f>COUNTIF($P$2:P244,P244)</f>
        <v>0</v>
      </c>
      <c r="T244" s="24"/>
    </row>
    <row r="245" spans="1:20" ht="35.4" customHeight="1" x14ac:dyDescent="0.2">
      <c r="A245" s="24"/>
      <c r="B245" s="24"/>
      <c r="C245" s="140">
        <v>244</v>
      </c>
      <c r="D245" s="141" t="str">
        <f>IFERROR(VLOOKUP(F245,コード表!$B$2:$C$12,2,FALSE),"")</f>
        <v/>
      </c>
      <c r="E245" s="141" t="str">
        <f>IFERROR(VLOOKUP(G245,コード表!$F$2:$G$4,2,FALSE),"")</f>
        <v/>
      </c>
      <c r="F245" s="34"/>
      <c r="G245" s="149"/>
      <c r="H245" s="39"/>
      <c r="I245" s="39"/>
      <c r="J245" s="39"/>
      <c r="K245" s="39"/>
      <c r="L245" s="39"/>
      <c r="M245" s="39"/>
      <c r="N245" s="39"/>
      <c r="O245" s="43"/>
      <c r="P245" s="36"/>
      <c r="Q245" s="24"/>
      <c r="R245" s="26">
        <f>COUNTIF(D$1:D245,D245)</f>
        <v>244</v>
      </c>
      <c r="S245" s="26">
        <f>COUNTIF($P$2:P245,P245)</f>
        <v>0</v>
      </c>
      <c r="T245" s="24"/>
    </row>
    <row r="246" spans="1:20" ht="35.4" customHeight="1" x14ac:dyDescent="0.2">
      <c r="A246" s="24"/>
      <c r="B246" s="24"/>
      <c r="C246" s="140">
        <v>245</v>
      </c>
      <c r="D246" s="141" t="str">
        <f>IFERROR(VLOOKUP(F246,コード表!$B$2:$C$12,2,FALSE),"")</f>
        <v/>
      </c>
      <c r="E246" s="141" t="str">
        <f>IFERROR(VLOOKUP(G246,コード表!$F$2:$G$4,2,FALSE),"")</f>
        <v/>
      </c>
      <c r="F246" s="34"/>
      <c r="G246" s="149"/>
      <c r="H246" s="39"/>
      <c r="I246" s="39"/>
      <c r="J246" s="39"/>
      <c r="K246" s="39"/>
      <c r="L246" s="39"/>
      <c r="M246" s="39"/>
      <c r="N246" s="39"/>
      <c r="O246" s="43"/>
      <c r="P246" s="36"/>
      <c r="Q246" s="24"/>
      <c r="R246" s="26">
        <f>COUNTIF(D$1:D246,D246)</f>
        <v>245</v>
      </c>
      <c r="S246" s="26">
        <f>COUNTIF($P$2:P246,P246)</f>
        <v>0</v>
      </c>
      <c r="T246" s="24"/>
    </row>
    <row r="247" spans="1:20" ht="35.4" customHeight="1" x14ac:dyDescent="0.2">
      <c r="A247" s="24"/>
      <c r="B247" s="24"/>
      <c r="C247" s="140">
        <v>246</v>
      </c>
      <c r="D247" s="141" t="str">
        <f>IFERROR(VLOOKUP(F247,コード表!$B$2:$C$12,2,FALSE),"")</f>
        <v/>
      </c>
      <c r="E247" s="141" t="str">
        <f>IFERROR(VLOOKUP(G247,コード表!$F$2:$G$4,2,FALSE),"")</f>
        <v/>
      </c>
      <c r="F247" s="34"/>
      <c r="G247" s="149"/>
      <c r="H247" s="39"/>
      <c r="I247" s="39"/>
      <c r="J247" s="39"/>
      <c r="K247" s="39"/>
      <c r="L247" s="39"/>
      <c r="M247" s="39"/>
      <c r="N247" s="39"/>
      <c r="O247" s="43"/>
      <c r="P247" s="36"/>
      <c r="Q247" s="24"/>
      <c r="R247" s="26">
        <f>COUNTIF(D$1:D247,D247)</f>
        <v>246</v>
      </c>
      <c r="S247" s="26">
        <f>COUNTIF($P$2:P247,P247)</f>
        <v>0</v>
      </c>
      <c r="T247" s="24"/>
    </row>
    <row r="248" spans="1:20" ht="35.4" customHeight="1" x14ac:dyDescent="0.2">
      <c r="A248" s="24"/>
      <c r="B248" s="24"/>
      <c r="C248" s="140">
        <v>247</v>
      </c>
      <c r="D248" s="141" t="str">
        <f>IFERROR(VLOOKUP(F248,コード表!$B$2:$C$12,2,FALSE),"")</f>
        <v/>
      </c>
      <c r="E248" s="141" t="str">
        <f>IFERROR(VLOOKUP(G248,コード表!$F$2:$G$4,2,FALSE),"")</f>
        <v/>
      </c>
      <c r="F248" s="34"/>
      <c r="G248" s="149"/>
      <c r="H248" s="39"/>
      <c r="I248" s="39"/>
      <c r="J248" s="39"/>
      <c r="K248" s="39"/>
      <c r="L248" s="39"/>
      <c r="M248" s="39"/>
      <c r="N248" s="39"/>
      <c r="O248" s="43"/>
      <c r="P248" s="36"/>
      <c r="Q248" s="24"/>
      <c r="R248" s="26">
        <f>COUNTIF(D$1:D248,D248)</f>
        <v>247</v>
      </c>
      <c r="S248" s="26">
        <f>COUNTIF($P$2:P248,P248)</f>
        <v>0</v>
      </c>
      <c r="T248" s="24"/>
    </row>
    <row r="249" spans="1:20" ht="35.4" customHeight="1" x14ac:dyDescent="0.2">
      <c r="A249" s="24"/>
      <c r="B249" s="24"/>
      <c r="C249" s="140">
        <v>248</v>
      </c>
      <c r="D249" s="141" t="str">
        <f>IFERROR(VLOOKUP(F249,コード表!$B$2:$C$12,2,FALSE),"")</f>
        <v/>
      </c>
      <c r="E249" s="141" t="str">
        <f>IFERROR(VLOOKUP(G249,コード表!$F$2:$G$4,2,FALSE),"")</f>
        <v/>
      </c>
      <c r="F249" s="34"/>
      <c r="G249" s="149"/>
      <c r="H249" s="39"/>
      <c r="I249" s="39"/>
      <c r="J249" s="39"/>
      <c r="K249" s="39"/>
      <c r="L249" s="39"/>
      <c r="M249" s="39"/>
      <c r="N249" s="39"/>
      <c r="O249" s="43"/>
      <c r="P249" s="36"/>
      <c r="Q249" s="24"/>
      <c r="R249" s="26">
        <f>COUNTIF(D$1:D249,D249)</f>
        <v>248</v>
      </c>
      <c r="S249" s="26">
        <f>COUNTIF($P$2:P249,P249)</f>
        <v>0</v>
      </c>
      <c r="T249" s="24"/>
    </row>
    <row r="250" spans="1:20" ht="35.4" customHeight="1" x14ac:dyDescent="0.2">
      <c r="A250" s="24"/>
      <c r="B250" s="24"/>
      <c r="C250" s="140">
        <v>249</v>
      </c>
      <c r="D250" s="141" t="str">
        <f>IFERROR(VLOOKUP(F250,コード表!$B$2:$C$12,2,FALSE),"")</f>
        <v/>
      </c>
      <c r="E250" s="141" t="str">
        <f>IFERROR(VLOOKUP(G250,コード表!$F$2:$G$4,2,FALSE),"")</f>
        <v/>
      </c>
      <c r="F250" s="34"/>
      <c r="G250" s="149"/>
      <c r="H250" s="39"/>
      <c r="I250" s="39"/>
      <c r="J250" s="39"/>
      <c r="K250" s="39"/>
      <c r="L250" s="39"/>
      <c r="M250" s="39"/>
      <c r="N250" s="39"/>
      <c r="O250" s="43"/>
      <c r="P250" s="36"/>
      <c r="Q250" s="24"/>
      <c r="R250" s="26">
        <f>COUNTIF(D$1:D250,D250)</f>
        <v>249</v>
      </c>
      <c r="S250" s="26">
        <f>COUNTIF($P$2:P250,P250)</f>
        <v>0</v>
      </c>
      <c r="T250" s="24"/>
    </row>
    <row r="251" spans="1:20" ht="35.4" customHeight="1" x14ac:dyDescent="0.2">
      <c r="A251" s="24"/>
      <c r="B251" s="24"/>
      <c r="C251" s="140">
        <v>250</v>
      </c>
      <c r="D251" s="141" t="str">
        <f>IFERROR(VLOOKUP(F251,コード表!$B$2:$C$12,2,FALSE),"")</f>
        <v/>
      </c>
      <c r="E251" s="141" t="str">
        <f>IFERROR(VLOOKUP(G251,コード表!$F$2:$G$4,2,FALSE),"")</f>
        <v/>
      </c>
      <c r="F251" s="34"/>
      <c r="G251" s="149"/>
      <c r="H251" s="39"/>
      <c r="I251" s="39"/>
      <c r="J251" s="39"/>
      <c r="K251" s="39"/>
      <c r="L251" s="39"/>
      <c r="M251" s="39"/>
      <c r="N251" s="39"/>
      <c r="O251" s="43"/>
      <c r="P251" s="36"/>
      <c r="Q251" s="24"/>
      <c r="R251" s="26">
        <f>COUNTIF(D$1:D251,D251)</f>
        <v>250</v>
      </c>
      <c r="S251" s="26">
        <f>COUNTIF($P$2:P251,P251)</f>
        <v>0</v>
      </c>
      <c r="T251" s="24"/>
    </row>
    <row r="252" spans="1:20" ht="35.4" customHeight="1" x14ac:dyDescent="0.2">
      <c r="A252" s="24"/>
      <c r="B252" s="24"/>
      <c r="C252" s="140">
        <v>251</v>
      </c>
      <c r="D252" s="141" t="str">
        <f>IFERROR(VLOOKUP(F252,コード表!$B$2:$C$12,2,FALSE),"")</f>
        <v/>
      </c>
      <c r="E252" s="141" t="str">
        <f>IFERROR(VLOOKUP(G252,コード表!$F$2:$G$4,2,FALSE),"")</f>
        <v/>
      </c>
      <c r="F252" s="34"/>
      <c r="G252" s="149"/>
      <c r="H252" s="39"/>
      <c r="I252" s="39"/>
      <c r="J252" s="39"/>
      <c r="K252" s="39"/>
      <c r="L252" s="39"/>
      <c r="M252" s="39"/>
      <c r="N252" s="39"/>
      <c r="O252" s="43"/>
      <c r="P252" s="36"/>
      <c r="Q252" s="24"/>
      <c r="R252" s="26">
        <f>COUNTIF(D$1:D252,D252)</f>
        <v>251</v>
      </c>
      <c r="S252" s="26">
        <f>COUNTIF($P$2:P252,P252)</f>
        <v>0</v>
      </c>
      <c r="T252" s="24"/>
    </row>
    <row r="253" spans="1:20" ht="35.4" customHeight="1" x14ac:dyDescent="0.2">
      <c r="A253" s="24"/>
      <c r="B253" s="24"/>
      <c r="C253" s="140">
        <v>252</v>
      </c>
      <c r="D253" s="141" t="str">
        <f>IFERROR(VLOOKUP(F253,コード表!$B$2:$C$12,2,FALSE),"")</f>
        <v/>
      </c>
      <c r="E253" s="141" t="str">
        <f>IFERROR(VLOOKUP(G253,コード表!$F$2:$G$4,2,FALSE),"")</f>
        <v/>
      </c>
      <c r="F253" s="34"/>
      <c r="G253" s="149"/>
      <c r="H253" s="39"/>
      <c r="I253" s="39"/>
      <c r="J253" s="39"/>
      <c r="K253" s="39"/>
      <c r="L253" s="39"/>
      <c r="M253" s="39"/>
      <c r="N253" s="39"/>
      <c r="O253" s="43"/>
      <c r="P253" s="36"/>
      <c r="Q253" s="24"/>
      <c r="R253" s="26">
        <f>COUNTIF(D$1:D253,D253)</f>
        <v>252</v>
      </c>
      <c r="S253" s="26">
        <f>COUNTIF($P$2:P253,P253)</f>
        <v>0</v>
      </c>
      <c r="T253" s="24"/>
    </row>
    <row r="254" spans="1:20" ht="35.4" customHeight="1" x14ac:dyDescent="0.2">
      <c r="A254" s="24"/>
      <c r="B254" s="24"/>
      <c r="C254" s="140">
        <v>253</v>
      </c>
      <c r="D254" s="141" t="str">
        <f>IFERROR(VLOOKUP(F254,コード表!$B$2:$C$12,2,FALSE),"")</f>
        <v/>
      </c>
      <c r="E254" s="141" t="str">
        <f>IFERROR(VLOOKUP(G254,コード表!$F$2:$G$4,2,FALSE),"")</f>
        <v/>
      </c>
      <c r="F254" s="34"/>
      <c r="G254" s="149"/>
      <c r="H254" s="39"/>
      <c r="I254" s="39"/>
      <c r="J254" s="39"/>
      <c r="K254" s="39"/>
      <c r="L254" s="39"/>
      <c r="M254" s="39"/>
      <c r="N254" s="39"/>
      <c r="O254" s="43"/>
      <c r="P254" s="36"/>
      <c r="Q254" s="24"/>
      <c r="R254" s="26">
        <f>COUNTIF(D$1:D254,D254)</f>
        <v>253</v>
      </c>
      <c r="S254" s="26">
        <f>COUNTIF($P$2:P254,P254)</f>
        <v>0</v>
      </c>
      <c r="T254" s="24"/>
    </row>
    <row r="255" spans="1:20" ht="35.4" customHeight="1" x14ac:dyDescent="0.2">
      <c r="A255" s="24"/>
      <c r="B255" s="24"/>
      <c r="C255" s="140">
        <v>254</v>
      </c>
      <c r="D255" s="141" t="str">
        <f>IFERROR(VLOOKUP(F255,コード表!$B$2:$C$12,2,FALSE),"")</f>
        <v/>
      </c>
      <c r="E255" s="141" t="str">
        <f>IFERROR(VLOOKUP(G255,コード表!$F$2:$G$4,2,FALSE),"")</f>
        <v/>
      </c>
      <c r="F255" s="34"/>
      <c r="G255" s="149"/>
      <c r="H255" s="39"/>
      <c r="I255" s="39"/>
      <c r="J255" s="39"/>
      <c r="K255" s="39"/>
      <c r="L255" s="39"/>
      <c r="M255" s="39"/>
      <c r="N255" s="39"/>
      <c r="O255" s="43"/>
      <c r="P255" s="36"/>
      <c r="Q255" s="24"/>
      <c r="R255" s="26">
        <f>COUNTIF(D$1:D255,D255)</f>
        <v>254</v>
      </c>
      <c r="S255" s="26">
        <f>COUNTIF($P$2:P255,P255)</f>
        <v>0</v>
      </c>
      <c r="T255" s="24"/>
    </row>
    <row r="256" spans="1:20" ht="35.4" customHeight="1" x14ac:dyDescent="0.2">
      <c r="A256" s="24"/>
      <c r="B256" s="24"/>
      <c r="C256" s="140">
        <v>255</v>
      </c>
      <c r="D256" s="141" t="str">
        <f>IFERROR(VLOOKUP(F256,コード表!$B$2:$C$12,2,FALSE),"")</f>
        <v/>
      </c>
      <c r="E256" s="141" t="str">
        <f>IFERROR(VLOOKUP(G256,コード表!$F$2:$G$4,2,FALSE),"")</f>
        <v/>
      </c>
      <c r="F256" s="34"/>
      <c r="G256" s="149"/>
      <c r="H256" s="39"/>
      <c r="I256" s="39"/>
      <c r="J256" s="39"/>
      <c r="K256" s="39"/>
      <c r="L256" s="39"/>
      <c r="M256" s="39"/>
      <c r="N256" s="39"/>
      <c r="O256" s="43"/>
      <c r="P256" s="36"/>
      <c r="Q256" s="24"/>
      <c r="R256" s="26">
        <f>COUNTIF(D$1:D256,D256)</f>
        <v>255</v>
      </c>
      <c r="S256" s="26">
        <f>COUNTIF($P$2:P256,P256)</f>
        <v>0</v>
      </c>
      <c r="T256" s="24"/>
    </row>
    <row r="257" spans="1:20" ht="35.4" customHeight="1" x14ac:dyDescent="0.2">
      <c r="A257" s="24"/>
      <c r="B257" s="24"/>
      <c r="C257" s="140">
        <v>256</v>
      </c>
      <c r="D257" s="141" t="str">
        <f>IFERROR(VLOOKUP(F257,コード表!$B$2:$C$12,2,FALSE),"")</f>
        <v/>
      </c>
      <c r="E257" s="141" t="str">
        <f>IFERROR(VLOOKUP(G257,コード表!$F$2:$G$4,2,FALSE),"")</f>
        <v/>
      </c>
      <c r="F257" s="34"/>
      <c r="G257" s="149"/>
      <c r="H257" s="39"/>
      <c r="I257" s="39"/>
      <c r="J257" s="39"/>
      <c r="K257" s="39"/>
      <c r="L257" s="39"/>
      <c r="M257" s="39"/>
      <c r="N257" s="39"/>
      <c r="O257" s="43"/>
      <c r="P257" s="36"/>
      <c r="Q257" s="24"/>
      <c r="R257" s="26">
        <f>COUNTIF(D$1:D257,D257)</f>
        <v>256</v>
      </c>
      <c r="S257" s="26">
        <f>COUNTIF($P$2:P257,P257)</f>
        <v>0</v>
      </c>
      <c r="T257" s="24"/>
    </row>
    <row r="258" spans="1:20" ht="35.4" customHeight="1" x14ac:dyDescent="0.2">
      <c r="A258" s="24"/>
      <c r="B258" s="24"/>
      <c r="C258" s="140">
        <v>257</v>
      </c>
      <c r="D258" s="141" t="str">
        <f>IFERROR(VLOOKUP(F258,コード表!$B$2:$C$12,2,FALSE),"")</f>
        <v/>
      </c>
      <c r="E258" s="141" t="str">
        <f>IFERROR(VLOOKUP(G258,コード表!$F$2:$G$4,2,FALSE),"")</f>
        <v/>
      </c>
      <c r="F258" s="34"/>
      <c r="G258" s="149"/>
      <c r="H258" s="39"/>
      <c r="I258" s="39"/>
      <c r="J258" s="39"/>
      <c r="K258" s="39"/>
      <c r="L258" s="39"/>
      <c r="M258" s="39"/>
      <c r="N258" s="39"/>
      <c r="O258" s="43"/>
      <c r="P258" s="36"/>
      <c r="Q258" s="24"/>
      <c r="R258" s="26">
        <f>COUNTIF(D$1:D258,D258)</f>
        <v>257</v>
      </c>
      <c r="S258" s="26">
        <f>COUNTIF($P$2:P258,P258)</f>
        <v>0</v>
      </c>
      <c r="T258" s="24"/>
    </row>
    <row r="259" spans="1:20" ht="35.4" customHeight="1" x14ac:dyDescent="0.2">
      <c r="A259" s="24"/>
      <c r="B259" s="24"/>
      <c r="C259" s="140">
        <v>258</v>
      </c>
      <c r="D259" s="141" t="str">
        <f>IFERROR(VLOOKUP(F259,コード表!$B$2:$C$12,2,FALSE),"")</f>
        <v/>
      </c>
      <c r="E259" s="141" t="str">
        <f>IFERROR(VLOOKUP(G259,コード表!$F$2:$G$4,2,FALSE),"")</f>
        <v/>
      </c>
      <c r="F259" s="34"/>
      <c r="G259" s="149"/>
      <c r="H259" s="39"/>
      <c r="I259" s="39"/>
      <c r="J259" s="39"/>
      <c r="K259" s="39"/>
      <c r="L259" s="39"/>
      <c r="M259" s="39"/>
      <c r="N259" s="39"/>
      <c r="O259" s="43"/>
      <c r="P259" s="36"/>
      <c r="Q259" s="24"/>
      <c r="R259" s="26">
        <f>COUNTIF(D$1:D259,D259)</f>
        <v>258</v>
      </c>
      <c r="S259" s="26">
        <f>COUNTIF($P$2:P259,P259)</f>
        <v>0</v>
      </c>
      <c r="T259" s="24"/>
    </row>
    <row r="260" spans="1:20" ht="35.4" customHeight="1" x14ac:dyDescent="0.2">
      <c r="A260" s="24"/>
      <c r="B260" s="24"/>
      <c r="C260" s="140">
        <v>259</v>
      </c>
      <c r="D260" s="141" t="str">
        <f>IFERROR(VLOOKUP(F260,コード表!$B$2:$C$12,2,FALSE),"")</f>
        <v/>
      </c>
      <c r="E260" s="141" t="str">
        <f>IFERROR(VLOOKUP(G260,コード表!$F$2:$G$4,2,FALSE),"")</f>
        <v/>
      </c>
      <c r="F260" s="34"/>
      <c r="G260" s="149"/>
      <c r="H260" s="39"/>
      <c r="I260" s="39"/>
      <c r="J260" s="39"/>
      <c r="K260" s="39"/>
      <c r="L260" s="39"/>
      <c r="M260" s="39"/>
      <c r="N260" s="39"/>
      <c r="O260" s="43"/>
      <c r="P260" s="36"/>
      <c r="Q260" s="24"/>
      <c r="R260" s="26">
        <f>COUNTIF(D$1:D260,D260)</f>
        <v>259</v>
      </c>
      <c r="S260" s="26">
        <f>COUNTIF($P$2:P260,P260)</f>
        <v>0</v>
      </c>
      <c r="T260" s="24"/>
    </row>
    <row r="261" spans="1:20" ht="35.4" customHeight="1" x14ac:dyDescent="0.2">
      <c r="A261" s="24"/>
      <c r="B261" s="24"/>
      <c r="C261" s="140">
        <v>260</v>
      </c>
      <c r="D261" s="141" t="str">
        <f>IFERROR(VLOOKUP(F261,コード表!$B$2:$C$12,2,FALSE),"")</f>
        <v/>
      </c>
      <c r="E261" s="141" t="str">
        <f>IFERROR(VLOOKUP(G261,コード表!$F$2:$G$4,2,FALSE),"")</f>
        <v/>
      </c>
      <c r="F261" s="34"/>
      <c r="G261" s="149"/>
      <c r="H261" s="39"/>
      <c r="I261" s="39"/>
      <c r="J261" s="39"/>
      <c r="K261" s="39"/>
      <c r="L261" s="39"/>
      <c r="M261" s="39"/>
      <c r="N261" s="39"/>
      <c r="O261" s="43"/>
      <c r="P261" s="36"/>
      <c r="Q261" s="24"/>
      <c r="R261" s="26">
        <f>COUNTIF(D$1:D261,D261)</f>
        <v>260</v>
      </c>
      <c r="S261" s="26">
        <f>COUNTIF($P$2:P261,P261)</f>
        <v>0</v>
      </c>
      <c r="T261" s="24"/>
    </row>
    <row r="262" spans="1:20" ht="35.4" customHeight="1" x14ac:dyDescent="0.2">
      <c r="A262" s="24"/>
      <c r="B262" s="24"/>
      <c r="C262" s="140">
        <v>261</v>
      </c>
      <c r="D262" s="141" t="str">
        <f>IFERROR(VLOOKUP(F262,コード表!$B$2:$C$12,2,FALSE),"")</f>
        <v/>
      </c>
      <c r="E262" s="141" t="str">
        <f>IFERROR(VLOOKUP(G262,コード表!$F$2:$G$4,2,FALSE),"")</f>
        <v/>
      </c>
      <c r="F262" s="34"/>
      <c r="G262" s="149"/>
      <c r="H262" s="39"/>
      <c r="I262" s="39"/>
      <c r="J262" s="39"/>
      <c r="K262" s="39"/>
      <c r="L262" s="39"/>
      <c r="M262" s="39"/>
      <c r="N262" s="39"/>
      <c r="O262" s="43"/>
      <c r="P262" s="36"/>
      <c r="Q262" s="24"/>
      <c r="R262" s="26">
        <f>COUNTIF(D$1:D262,D262)</f>
        <v>261</v>
      </c>
      <c r="S262" s="26">
        <f>COUNTIF($P$2:P262,P262)</f>
        <v>0</v>
      </c>
      <c r="T262" s="24"/>
    </row>
    <row r="263" spans="1:20" ht="35.4" customHeight="1" x14ac:dyDescent="0.2">
      <c r="A263" s="24"/>
      <c r="B263" s="24"/>
      <c r="C263" s="140">
        <v>262</v>
      </c>
      <c r="D263" s="141" t="str">
        <f>IFERROR(VLOOKUP(F263,コード表!$B$2:$C$12,2,FALSE),"")</f>
        <v/>
      </c>
      <c r="E263" s="141" t="str">
        <f>IFERROR(VLOOKUP(G263,コード表!$F$2:$G$4,2,FALSE),"")</f>
        <v/>
      </c>
      <c r="F263" s="34"/>
      <c r="G263" s="149"/>
      <c r="H263" s="39"/>
      <c r="I263" s="39"/>
      <c r="J263" s="39"/>
      <c r="K263" s="39"/>
      <c r="L263" s="39"/>
      <c r="M263" s="39"/>
      <c r="N263" s="39"/>
      <c r="O263" s="43"/>
      <c r="P263" s="36"/>
      <c r="Q263" s="24"/>
      <c r="R263" s="26">
        <f>COUNTIF(D$1:D263,D263)</f>
        <v>262</v>
      </c>
      <c r="S263" s="26">
        <f>COUNTIF($P$2:P263,P263)</f>
        <v>0</v>
      </c>
      <c r="T263" s="24"/>
    </row>
    <row r="264" spans="1:20" ht="35.4" customHeight="1" x14ac:dyDescent="0.2">
      <c r="A264" s="24"/>
      <c r="B264" s="24"/>
      <c r="C264" s="140">
        <v>263</v>
      </c>
      <c r="D264" s="141" t="str">
        <f>IFERROR(VLOOKUP(F264,コード表!$B$2:$C$12,2,FALSE),"")</f>
        <v/>
      </c>
      <c r="E264" s="141" t="str">
        <f>IFERROR(VLOOKUP(G264,コード表!$F$2:$G$4,2,FALSE),"")</f>
        <v/>
      </c>
      <c r="F264" s="34"/>
      <c r="G264" s="149"/>
      <c r="H264" s="39"/>
      <c r="I264" s="39"/>
      <c r="J264" s="39"/>
      <c r="K264" s="39"/>
      <c r="L264" s="39"/>
      <c r="M264" s="39"/>
      <c r="N264" s="39"/>
      <c r="O264" s="43"/>
      <c r="P264" s="36"/>
      <c r="Q264" s="24"/>
      <c r="R264" s="26">
        <f>COUNTIF(D$1:D264,D264)</f>
        <v>263</v>
      </c>
      <c r="S264" s="26">
        <f>COUNTIF($P$2:P264,P264)</f>
        <v>0</v>
      </c>
      <c r="T264" s="24"/>
    </row>
    <row r="265" spans="1:20" ht="35.4" customHeight="1" x14ac:dyDescent="0.2">
      <c r="A265" s="24"/>
      <c r="B265" s="24"/>
      <c r="C265" s="140">
        <v>264</v>
      </c>
      <c r="D265" s="141" t="str">
        <f>IFERROR(VLOOKUP(F265,コード表!$B$2:$C$12,2,FALSE),"")</f>
        <v/>
      </c>
      <c r="E265" s="141" t="str">
        <f>IFERROR(VLOOKUP(G265,コード表!$F$2:$G$4,2,FALSE),"")</f>
        <v/>
      </c>
      <c r="F265" s="34"/>
      <c r="G265" s="149"/>
      <c r="H265" s="39"/>
      <c r="I265" s="39"/>
      <c r="J265" s="39"/>
      <c r="K265" s="39"/>
      <c r="L265" s="39"/>
      <c r="M265" s="39"/>
      <c r="N265" s="39"/>
      <c r="O265" s="43"/>
      <c r="P265" s="36"/>
      <c r="Q265" s="24"/>
      <c r="R265" s="26">
        <f>COUNTIF(D$1:D265,D265)</f>
        <v>264</v>
      </c>
      <c r="S265" s="26">
        <f>COUNTIF($P$2:P265,P265)</f>
        <v>0</v>
      </c>
      <c r="T265" s="24"/>
    </row>
    <row r="266" spans="1:20" ht="35.4" customHeight="1" x14ac:dyDescent="0.2">
      <c r="A266" s="24"/>
      <c r="B266" s="24"/>
      <c r="C266" s="140">
        <v>265</v>
      </c>
      <c r="D266" s="141" t="str">
        <f>IFERROR(VLOOKUP(F266,コード表!$B$2:$C$12,2,FALSE),"")</f>
        <v/>
      </c>
      <c r="E266" s="141" t="str">
        <f>IFERROR(VLOOKUP(G266,コード表!$F$2:$G$4,2,FALSE),"")</f>
        <v/>
      </c>
      <c r="F266" s="34"/>
      <c r="G266" s="149"/>
      <c r="H266" s="39"/>
      <c r="I266" s="39"/>
      <c r="J266" s="39"/>
      <c r="K266" s="39"/>
      <c r="L266" s="39"/>
      <c r="M266" s="39"/>
      <c r="N266" s="39"/>
      <c r="O266" s="43"/>
      <c r="P266" s="36"/>
      <c r="Q266" s="24"/>
      <c r="R266" s="26">
        <f>COUNTIF(D$1:D266,D266)</f>
        <v>265</v>
      </c>
      <c r="S266" s="26">
        <f>COUNTIF($P$2:P266,P266)</f>
        <v>0</v>
      </c>
      <c r="T266" s="24"/>
    </row>
    <row r="267" spans="1:20" ht="35.4" customHeight="1" x14ac:dyDescent="0.2">
      <c r="A267" s="24"/>
      <c r="B267" s="24"/>
      <c r="C267" s="140">
        <v>266</v>
      </c>
      <c r="D267" s="141" t="str">
        <f>IFERROR(VLOOKUP(F267,コード表!$B$2:$C$12,2,FALSE),"")</f>
        <v/>
      </c>
      <c r="E267" s="141" t="str">
        <f>IFERROR(VLOOKUP(G267,コード表!$F$2:$G$4,2,FALSE),"")</f>
        <v/>
      </c>
      <c r="F267" s="34"/>
      <c r="G267" s="149"/>
      <c r="H267" s="39"/>
      <c r="I267" s="39"/>
      <c r="J267" s="39"/>
      <c r="K267" s="39"/>
      <c r="L267" s="39"/>
      <c r="M267" s="39"/>
      <c r="N267" s="39"/>
      <c r="O267" s="43"/>
      <c r="P267" s="36"/>
      <c r="Q267" s="24"/>
      <c r="R267" s="26">
        <f>COUNTIF(D$1:D267,D267)</f>
        <v>266</v>
      </c>
      <c r="S267" s="26">
        <f>COUNTIF($P$2:P267,P267)</f>
        <v>0</v>
      </c>
      <c r="T267" s="24"/>
    </row>
    <row r="268" spans="1:20" ht="35.4" customHeight="1" x14ac:dyDescent="0.2">
      <c r="A268" s="24"/>
      <c r="B268" s="24"/>
      <c r="C268" s="140">
        <v>267</v>
      </c>
      <c r="D268" s="141" t="str">
        <f>IFERROR(VLOOKUP(F268,コード表!$B$2:$C$12,2,FALSE),"")</f>
        <v/>
      </c>
      <c r="E268" s="141" t="str">
        <f>IFERROR(VLOOKUP(G268,コード表!$F$2:$G$4,2,FALSE),"")</f>
        <v/>
      </c>
      <c r="F268" s="34"/>
      <c r="G268" s="149"/>
      <c r="H268" s="39"/>
      <c r="I268" s="39"/>
      <c r="J268" s="39"/>
      <c r="K268" s="39"/>
      <c r="L268" s="39"/>
      <c r="M268" s="39"/>
      <c r="N268" s="39"/>
      <c r="O268" s="43"/>
      <c r="P268" s="36"/>
      <c r="Q268" s="24"/>
      <c r="R268" s="26">
        <f>COUNTIF(D$1:D268,D268)</f>
        <v>267</v>
      </c>
      <c r="S268" s="26">
        <f>COUNTIF($P$2:P268,P268)</f>
        <v>0</v>
      </c>
      <c r="T268" s="24"/>
    </row>
    <row r="269" spans="1:20" ht="35.4" customHeight="1" x14ac:dyDescent="0.2">
      <c r="A269" s="24"/>
      <c r="B269" s="24"/>
      <c r="C269" s="140">
        <v>268</v>
      </c>
      <c r="D269" s="141" t="str">
        <f>IFERROR(VLOOKUP(F269,コード表!$B$2:$C$12,2,FALSE),"")</f>
        <v/>
      </c>
      <c r="E269" s="141" t="str">
        <f>IFERROR(VLOOKUP(G269,コード表!$F$2:$G$4,2,FALSE),"")</f>
        <v/>
      </c>
      <c r="F269" s="34"/>
      <c r="G269" s="149"/>
      <c r="H269" s="39"/>
      <c r="I269" s="39"/>
      <c r="J269" s="39"/>
      <c r="K269" s="39"/>
      <c r="L269" s="39"/>
      <c r="M269" s="39"/>
      <c r="N269" s="39"/>
      <c r="O269" s="43"/>
      <c r="P269" s="36"/>
      <c r="Q269" s="24"/>
      <c r="R269" s="26">
        <f>COUNTIF(D$1:D269,D269)</f>
        <v>268</v>
      </c>
      <c r="S269" s="26">
        <f>COUNTIF($P$2:P269,P269)</f>
        <v>0</v>
      </c>
      <c r="T269" s="24"/>
    </row>
    <row r="270" spans="1:20" ht="35.4" customHeight="1" x14ac:dyDescent="0.2">
      <c r="A270" s="24"/>
      <c r="B270" s="24"/>
      <c r="C270" s="140">
        <v>269</v>
      </c>
      <c r="D270" s="141" t="str">
        <f>IFERROR(VLOOKUP(F270,コード表!$B$2:$C$12,2,FALSE),"")</f>
        <v/>
      </c>
      <c r="E270" s="141" t="str">
        <f>IFERROR(VLOOKUP(G270,コード表!$F$2:$G$4,2,FALSE),"")</f>
        <v/>
      </c>
      <c r="F270" s="34"/>
      <c r="G270" s="149"/>
      <c r="H270" s="39"/>
      <c r="I270" s="39"/>
      <c r="J270" s="39"/>
      <c r="K270" s="39"/>
      <c r="L270" s="39"/>
      <c r="M270" s="39"/>
      <c r="N270" s="39"/>
      <c r="O270" s="43"/>
      <c r="P270" s="36"/>
      <c r="Q270" s="24"/>
      <c r="R270" s="26">
        <f>COUNTIF(D$1:D270,D270)</f>
        <v>269</v>
      </c>
      <c r="S270" s="26">
        <f>COUNTIF($P$2:P270,P270)</f>
        <v>0</v>
      </c>
      <c r="T270" s="24"/>
    </row>
    <row r="271" spans="1:20" ht="35.4" customHeight="1" x14ac:dyDescent="0.2">
      <c r="A271" s="24"/>
      <c r="B271" s="24"/>
      <c r="C271" s="140">
        <v>270</v>
      </c>
      <c r="D271" s="141" t="str">
        <f>IFERROR(VLOOKUP(F271,コード表!$B$2:$C$12,2,FALSE),"")</f>
        <v/>
      </c>
      <c r="E271" s="141" t="str">
        <f>IFERROR(VLOOKUP(G271,コード表!$F$2:$G$4,2,FALSE),"")</f>
        <v/>
      </c>
      <c r="F271" s="34"/>
      <c r="G271" s="149"/>
      <c r="H271" s="39"/>
      <c r="I271" s="39"/>
      <c r="J271" s="39"/>
      <c r="K271" s="39"/>
      <c r="L271" s="39"/>
      <c r="M271" s="39"/>
      <c r="N271" s="39"/>
      <c r="O271" s="43"/>
      <c r="P271" s="36"/>
      <c r="Q271" s="24"/>
      <c r="R271" s="26">
        <f>COUNTIF(D$1:D271,D271)</f>
        <v>270</v>
      </c>
      <c r="S271" s="26">
        <f>COUNTIF($P$2:P271,P271)</f>
        <v>0</v>
      </c>
      <c r="T271" s="24"/>
    </row>
    <row r="272" spans="1:20" ht="35.4" customHeight="1" x14ac:dyDescent="0.2">
      <c r="A272" s="24"/>
      <c r="B272" s="24"/>
      <c r="C272" s="140">
        <v>271</v>
      </c>
      <c r="D272" s="141" t="str">
        <f>IFERROR(VLOOKUP(F272,コード表!$B$2:$C$12,2,FALSE),"")</f>
        <v/>
      </c>
      <c r="E272" s="141" t="str">
        <f>IFERROR(VLOOKUP(G272,コード表!$F$2:$G$4,2,FALSE),"")</f>
        <v/>
      </c>
      <c r="F272" s="34"/>
      <c r="G272" s="149"/>
      <c r="H272" s="39"/>
      <c r="I272" s="39"/>
      <c r="J272" s="39"/>
      <c r="K272" s="39"/>
      <c r="L272" s="39"/>
      <c r="M272" s="39"/>
      <c r="N272" s="39"/>
      <c r="O272" s="43"/>
      <c r="P272" s="36"/>
      <c r="Q272" s="24"/>
      <c r="R272" s="26">
        <f>COUNTIF(D$1:D272,D272)</f>
        <v>271</v>
      </c>
      <c r="S272" s="26">
        <f>COUNTIF($P$2:P272,P272)</f>
        <v>0</v>
      </c>
      <c r="T272" s="24"/>
    </row>
    <row r="273" spans="1:20" ht="35.4" customHeight="1" x14ac:dyDescent="0.2">
      <c r="A273" s="24"/>
      <c r="B273" s="24"/>
      <c r="C273" s="140">
        <v>272</v>
      </c>
      <c r="D273" s="141" t="str">
        <f>IFERROR(VLOOKUP(F273,コード表!$B$2:$C$12,2,FALSE),"")</f>
        <v/>
      </c>
      <c r="E273" s="141" t="str">
        <f>IFERROR(VLOOKUP(G273,コード表!$F$2:$G$4,2,FALSE),"")</f>
        <v/>
      </c>
      <c r="F273" s="34"/>
      <c r="G273" s="149"/>
      <c r="H273" s="39"/>
      <c r="I273" s="39"/>
      <c r="J273" s="39"/>
      <c r="K273" s="39"/>
      <c r="L273" s="39"/>
      <c r="M273" s="39"/>
      <c r="N273" s="39"/>
      <c r="O273" s="43"/>
      <c r="P273" s="36"/>
      <c r="Q273" s="24"/>
      <c r="R273" s="26">
        <f>COUNTIF(D$1:D273,D273)</f>
        <v>272</v>
      </c>
      <c r="S273" s="26">
        <f>COUNTIF($P$2:P273,P273)</f>
        <v>0</v>
      </c>
      <c r="T273" s="24"/>
    </row>
    <row r="274" spans="1:20" ht="35.4" customHeight="1" x14ac:dyDescent="0.2">
      <c r="A274" s="24"/>
      <c r="B274" s="24"/>
      <c r="C274" s="140">
        <v>273</v>
      </c>
      <c r="D274" s="141" t="str">
        <f>IFERROR(VLOOKUP(F274,コード表!$B$2:$C$12,2,FALSE),"")</f>
        <v/>
      </c>
      <c r="E274" s="141" t="str">
        <f>IFERROR(VLOOKUP(G274,コード表!$F$2:$G$4,2,FALSE),"")</f>
        <v/>
      </c>
      <c r="F274" s="34"/>
      <c r="G274" s="149"/>
      <c r="H274" s="39"/>
      <c r="I274" s="39"/>
      <c r="J274" s="39"/>
      <c r="K274" s="39"/>
      <c r="L274" s="39"/>
      <c r="M274" s="39"/>
      <c r="N274" s="39"/>
      <c r="O274" s="43"/>
      <c r="P274" s="36"/>
      <c r="Q274" s="24"/>
      <c r="R274" s="26">
        <f>COUNTIF(D$1:D274,D274)</f>
        <v>273</v>
      </c>
      <c r="S274" s="26">
        <f>COUNTIF($P$2:P274,P274)</f>
        <v>0</v>
      </c>
      <c r="T274" s="24"/>
    </row>
    <row r="275" spans="1:20" ht="35.4" customHeight="1" x14ac:dyDescent="0.2">
      <c r="A275" s="24"/>
      <c r="B275" s="24"/>
      <c r="C275" s="140">
        <v>274</v>
      </c>
      <c r="D275" s="141" t="str">
        <f>IFERROR(VLOOKUP(F275,コード表!$B$2:$C$12,2,FALSE),"")</f>
        <v/>
      </c>
      <c r="E275" s="141" t="str">
        <f>IFERROR(VLOOKUP(G275,コード表!$F$2:$G$4,2,FALSE),"")</f>
        <v/>
      </c>
      <c r="F275" s="34"/>
      <c r="G275" s="149"/>
      <c r="H275" s="39"/>
      <c r="I275" s="39"/>
      <c r="J275" s="39"/>
      <c r="K275" s="39"/>
      <c r="L275" s="39"/>
      <c r="M275" s="39"/>
      <c r="N275" s="39"/>
      <c r="O275" s="43"/>
      <c r="P275" s="36"/>
      <c r="Q275" s="24"/>
      <c r="R275" s="26">
        <f>COUNTIF(D$1:D275,D275)</f>
        <v>274</v>
      </c>
      <c r="S275" s="26">
        <f>COUNTIF($P$2:P275,P275)</f>
        <v>0</v>
      </c>
      <c r="T275" s="24"/>
    </row>
    <row r="276" spans="1:20" ht="35.4" customHeight="1" x14ac:dyDescent="0.2">
      <c r="A276" s="24"/>
      <c r="B276" s="24"/>
      <c r="C276" s="140">
        <v>275</v>
      </c>
      <c r="D276" s="141" t="str">
        <f>IFERROR(VLOOKUP(F276,コード表!$B$2:$C$12,2,FALSE),"")</f>
        <v/>
      </c>
      <c r="E276" s="141" t="str">
        <f>IFERROR(VLOOKUP(G276,コード表!$F$2:$G$4,2,FALSE),"")</f>
        <v/>
      </c>
      <c r="F276" s="34"/>
      <c r="G276" s="149"/>
      <c r="H276" s="39"/>
      <c r="I276" s="39"/>
      <c r="J276" s="39"/>
      <c r="K276" s="39"/>
      <c r="L276" s="39"/>
      <c r="M276" s="39"/>
      <c r="N276" s="39"/>
      <c r="O276" s="43"/>
      <c r="P276" s="36"/>
      <c r="Q276" s="24"/>
      <c r="R276" s="26">
        <f>COUNTIF(D$1:D276,D276)</f>
        <v>275</v>
      </c>
      <c r="S276" s="26">
        <f>COUNTIF($P$2:P276,P276)</f>
        <v>0</v>
      </c>
      <c r="T276" s="24"/>
    </row>
    <row r="277" spans="1:20" ht="35.4" customHeight="1" x14ac:dyDescent="0.2">
      <c r="A277" s="24"/>
      <c r="B277" s="24"/>
      <c r="C277" s="140">
        <v>276</v>
      </c>
      <c r="D277" s="141" t="str">
        <f>IFERROR(VLOOKUP(F277,コード表!$B$2:$C$12,2,FALSE),"")</f>
        <v/>
      </c>
      <c r="E277" s="141" t="str">
        <f>IFERROR(VLOOKUP(G277,コード表!$F$2:$G$4,2,FALSE),"")</f>
        <v/>
      </c>
      <c r="F277" s="34"/>
      <c r="G277" s="149"/>
      <c r="H277" s="39"/>
      <c r="I277" s="39"/>
      <c r="J277" s="39"/>
      <c r="K277" s="39"/>
      <c r="L277" s="39"/>
      <c r="M277" s="39"/>
      <c r="N277" s="39"/>
      <c r="O277" s="43"/>
      <c r="P277" s="36"/>
      <c r="Q277" s="24"/>
      <c r="R277" s="26">
        <f>COUNTIF(D$1:D277,D277)</f>
        <v>276</v>
      </c>
      <c r="S277" s="26">
        <f>COUNTIF($P$2:P277,P277)</f>
        <v>0</v>
      </c>
      <c r="T277" s="24"/>
    </row>
    <row r="278" spans="1:20" ht="35.4" customHeight="1" x14ac:dyDescent="0.2">
      <c r="A278" s="24"/>
      <c r="B278" s="24"/>
      <c r="C278" s="140">
        <v>277</v>
      </c>
      <c r="D278" s="141" t="str">
        <f>IFERROR(VLOOKUP(F278,コード表!$B$2:$C$12,2,FALSE),"")</f>
        <v/>
      </c>
      <c r="E278" s="141" t="str">
        <f>IFERROR(VLOOKUP(G278,コード表!$F$2:$G$4,2,FALSE),"")</f>
        <v/>
      </c>
      <c r="F278" s="34"/>
      <c r="G278" s="149"/>
      <c r="H278" s="39"/>
      <c r="I278" s="39"/>
      <c r="J278" s="39"/>
      <c r="K278" s="39"/>
      <c r="L278" s="39"/>
      <c r="M278" s="39"/>
      <c r="N278" s="39"/>
      <c r="O278" s="43"/>
      <c r="P278" s="36"/>
      <c r="Q278" s="24"/>
      <c r="R278" s="26">
        <f>COUNTIF(D$1:D278,D278)</f>
        <v>277</v>
      </c>
      <c r="S278" s="26">
        <f>COUNTIF($P$2:P278,P278)</f>
        <v>0</v>
      </c>
      <c r="T278" s="24"/>
    </row>
    <row r="279" spans="1:20" ht="35.4" customHeight="1" x14ac:dyDescent="0.2">
      <c r="A279" s="24"/>
      <c r="B279" s="24"/>
      <c r="C279" s="140">
        <v>278</v>
      </c>
      <c r="D279" s="141" t="str">
        <f>IFERROR(VLOOKUP(F279,コード表!$B$2:$C$12,2,FALSE),"")</f>
        <v/>
      </c>
      <c r="E279" s="141" t="str">
        <f>IFERROR(VLOOKUP(G279,コード表!$F$2:$G$4,2,FALSE),"")</f>
        <v/>
      </c>
      <c r="F279" s="34"/>
      <c r="G279" s="149"/>
      <c r="H279" s="39"/>
      <c r="I279" s="39"/>
      <c r="J279" s="39"/>
      <c r="K279" s="39"/>
      <c r="L279" s="39"/>
      <c r="M279" s="39"/>
      <c r="N279" s="39"/>
      <c r="O279" s="43"/>
      <c r="P279" s="36"/>
      <c r="Q279" s="24"/>
      <c r="R279" s="26">
        <f>COUNTIF(D$1:D279,D279)</f>
        <v>278</v>
      </c>
      <c r="S279" s="26">
        <f>COUNTIF($P$2:P279,P279)</f>
        <v>0</v>
      </c>
      <c r="T279" s="24"/>
    </row>
    <row r="280" spans="1:20" ht="35.4" customHeight="1" x14ac:dyDescent="0.2">
      <c r="A280" s="24"/>
      <c r="B280" s="24"/>
      <c r="C280" s="140">
        <v>279</v>
      </c>
      <c r="D280" s="141" t="str">
        <f>IFERROR(VLOOKUP(F280,コード表!$B$2:$C$12,2,FALSE),"")</f>
        <v/>
      </c>
      <c r="E280" s="141" t="str">
        <f>IFERROR(VLOOKUP(G280,コード表!$F$2:$G$4,2,FALSE),"")</f>
        <v/>
      </c>
      <c r="F280" s="34"/>
      <c r="G280" s="149"/>
      <c r="H280" s="39"/>
      <c r="I280" s="39"/>
      <c r="J280" s="39"/>
      <c r="K280" s="39"/>
      <c r="L280" s="39"/>
      <c r="M280" s="39"/>
      <c r="N280" s="39"/>
      <c r="O280" s="43"/>
      <c r="P280" s="36"/>
      <c r="Q280" s="24"/>
      <c r="R280" s="26">
        <f>COUNTIF(D$1:D280,D280)</f>
        <v>279</v>
      </c>
      <c r="S280" s="26">
        <f>COUNTIF($P$2:P280,P280)</f>
        <v>0</v>
      </c>
      <c r="T280" s="24"/>
    </row>
    <row r="281" spans="1:20" ht="35.4" customHeight="1" x14ac:dyDescent="0.2">
      <c r="A281" s="24"/>
      <c r="B281" s="24"/>
      <c r="C281" s="140">
        <v>280</v>
      </c>
      <c r="D281" s="141" t="str">
        <f>IFERROR(VLOOKUP(F281,コード表!$B$2:$C$12,2,FALSE),"")</f>
        <v/>
      </c>
      <c r="E281" s="141" t="str">
        <f>IFERROR(VLOOKUP(G281,コード表!$F$2:$G$4,2,FALSE),"")</f>
        <v/>
      </c>
      <c r="F281" s="34"/>
      <c r="G281" s="149"/>
      <c r="H281" s="39"/>
      <c r="I281" s="39"/>
      <c r="J281" s="39"/>
      <c r="K281" s="39"/>
      <c r="L281" s="39"/>
      <c r="M281" s="39"/>
      <c r="N281" s="39"/>
      <c r="O281" s="43"/>
      <c r="P281" s="36"/>
      <c r="Q281" s="24"/>
      <c r="R281" s="26">
        <f>COUNTIF(D$1:D281,D281)</f>
        <v>280</v>
      </c>
      <c r="S281" s="26">
        <f>COUNTIF($P$2:P281,P281)</f>
        <v>0</v>
      </c>
      <c r="T281" s="24"/>
    </row>
    <row r="282" spans="1:20" ht="35.4" customHeight="1" x14ac:dyDescent="0.2">
      <c r="A282" s="24"/>
      <c r="B282" s="24"/>
      <c r="C282" s="140">
        <v>281</v>
      </c>
      <c r="D282" s="141" t="str">
        <f>IFERROR(VLOOKUP(F282,コード表!$B$2:$C$12,2,FALSE),"")</f>
        <v/>
      </c>
      <c r="E282" s="141" t="str">
        <f>IFERROR(VLOOKUP(G282,コード表!$F$2:$G$4,2,FALSE),"")</f>
        <v/>
      </c>
      <c r="F282" s="34"/>
      <c r="G282" s="149"/>
      <c r="H282" s="39"/>
      <c r="I282" s="39"/>
      <c r="J282" s="39"/>
      <c r="K282" s="39"/>
      <c r="L282" s="39"/>
      <c r="M282" s="39"/>
      <c r="N282" s="39"/>
      <c r="O282" s="43"/>
      <c r="P282" s="36"/>
      <c r="Q282" s="24"/>
      <c r="R282" s="26">
        <f>COUNTIF(D$1:D282,D282)</f>
        <v>281</v>
      </c>
      <c r="S282" s="26">
        <f>COUNTIF($P$2:P282,P282)</f>
        <v>0</v>
      </c>
      <c r="T282" s="24"/>
    </row>
    <row r="283" spans="1:20" ht="35.4" customHeight="1" x14ac:dyDescent="0.2">
      <c r="A283" s="24"/>
      <c r="B283" s="24"/>
      <c r="C283" s="140">
        <v>282</v>
      </c>
      <c r="D283" s="141" t="str">
        <f>IFERROR(VLOOKUP(F283,コード表!$B$2:$C$12,2,FALSE),"")</f>
        <v/>
      </c>
      <c r="E283" s="141" t="str">
        <f>IFERROR(VLOOKUP(G283,コード表!$F$2:$G$4,2,FALSE),"")</f>
        <v/>
      </c>
      <c r="F283" s="34"/>
      <c r="G283" s="149"/>
      <c r="H283" s="39"/>
      <c r="I283" s="39"/>
      <c r="J283" s="39"/>
      <c r="K283" s="39"/>
      <c r="L283" s="39"/>
      <c r="M283" s="39"/>
      <c r="N283" s="39"/>
      <c r="O283" s="43"/>
      <c r="P283" s="36"/>
      <c r="Q283" s="24"/>
      <c r="R283" s="26">
        <f>COUNTIF(D$1:D283,D283)</f>
        <v>282</v>
      </c>
      <c r="S283" s="26">
        <f>COUNTIF($P$2:P283,P283)</f>
        <v>0</v>
      </c>
      <c r="T283" s="24"/>
    </row>
    <row r="284" spans="1:20" ht="35.4" customHeight="1" x14ac:dyDescent="0.2">
      <c r="A284" s="24"/>
      <c r="B284" s="24"/>
      <c r="C284" s="140">
        <v>283</v>
      </c>
      <c r="D284" s="141" t="str">
        <f>IFERROR(VLOOKUP(F284,コード表!$B$2:$C$12,2,FALSE),"")</f>
        <v/>
      </c>
      <c r="E284" s="141" t="str">
        <f>IFERROR(VLOOKUP(G284,コード表!$F$2:$G$4,2,FALSE),"")</f>
        <v/>
      </c>
      <c r="F284" s="34"/>
      <c r="G284" s="149"/>
      <c r="H284" s="39"/>
      <c r="I284" s="39"/>
      <c r="J284" s="39"/>
      <c r="K284" s="39"/>
      <c r="L284" s="39"/>
      <c r="M284" s="39"/>
      <c r="N284" s="39"/>
      <c r="O284" s="43"/>
      <c r="P284" s="36"/>
      <c r="Q284" s="24"/>
      <c r="R284" s="26">
        <f>COUNTIF(D$1:D284,D284)</f>
        <v>283</v>
      </c>
      <c r="S284" s="26">
        <f>COUNTIF($P$2:P284,P284)</f>
        <v>0</v>
      </c>
      <c r="T284" s="24"/>
    </row>
    <row r="285" spans="1:20" ht="35.4" customHeight="1" x14ac:dyDescent="0.2">
      <c r="A285" s="24"/>
      <c r="B285" s="24"/>
      <c r="C285" s="140">
        <v>284</v>
      </c>
      <c r="D285" s="141" t="str">
        <f>IFERROR(VLOOKUP(F285,コード表!$B$2:$C$12,2,FALSE),"")</f>
        <v/>
      </c>
      <c r="E285" s="141" t="str">
        <f>IFERROR(VLOOKUP(G285,コード表!$F$2:$G$4,2,FALSE),"")</f>
        <v/>
      </c>
      <c r="F285" s="34"/>
      <c r="G285" s="149"/>
      <c r="H285" s="39"/>
      <c r="I285" s="39"/>
      <c r="J285" s="39"/>
      <c r="K285" s="39"/>
      <c r="L285" s="39"/>
      <c r="M285" s="39"/>
      <c r="N285" s="39"/>
      <c r="O285" s="43"/>
      <c r="P285" s="36"/>
      <c r="Q285" s="24"/>
      <c r="R285" s="26">
        <f>COUNTIF(D$1:D285,D285)</f>
        <v>284</v>
      </c>
      <c r="S285" s="26">
        <f>COUNTIF($P$2:P285,P285)</f>
        <v>0</v>
      </c>
      <c r="T285" s="24"/>
    </row>
    <row r="286" spans="1:20" ht="35.4" customHeight="1" x14ac:dyDescent="0.2">
      <c r="A286" s="24"/>
      <c r="B286" s="24"/>
      <c r="C286" s="140">
        <v>285</v>
      </c>
      <c r="D286" s="141" t="str">
        <f>IFERROR(VLOOKUP(F286,コード表!$B$2:$C$12,2,FALSE),"")</f>
        <v/>
      </c>
      <c r="E286" s="141" t="str">
        <f>IFERROR(VLOOKUP(G286,コード表!$F$2:$G$4,2,FALSE),"")</f>
        <v/>
      </c>
      <c r="F286" s="34"/>
      <c r="G286" s="149"/>
      <c r="H286" s="39"/>
      <c r="I286" s="39"/>
      <c r="J286" s="39"/>
      <c r="K286" s="39"/>
      <c r="L286" s="39"/>
      <c r="M286" s="39"/>
      <c r="N286" s="39"/>
      <c r="O286" s="43"/>
      <c r="P286" s="36"/>
      <c r="Q286" s="24"/>
      <c r="R286" s="26">
        <f>COUNTIF(D$1:D286,D286)</f>
        <v>285</v>
      </c>
      <c r="S286" s="26">
        <f>COUNTIF($P$2:P286,P286)</f>
        <v>0</v>
      </c>
      <c r="T286" s="24"/>
    </row>
    <row r="287" spans="1:20" ht="35.4" customHeight="1" x14ac:dyDescent="0.2">
      <c r="A287" s="24"/>
      <c r="B287" s="24"/>
      <c r="C287" s="140">
        <v>286</v>
      </c>
      <c r="D287" s="141" t="str">
        <f>IFERROR(VLOOKUP(F287,コード表!$B$2:$C$12,2,FALSE),"")</f>
        <v/>
      </c>
      <c r="E287" s="141" t="str">
        <f>IFERROR(VLOOKUP(G287,コード表!$F$2:$G$4,2,FALSE),"")</f>
        <v/>
      </c>
      <c r="F287" s="34"/>
      <c r="G287" s="149"/>
      <c r="H287" s="39"/>
      <c r="I287" s="39"/>
      <c r="J287" s="39"/>
      <c r="K287" s="39"/>
      <c r="L287" s="39"/>
      <c r="M287" s="39"/>
      <c r="N287" s="39"/>
      <c r="O287" s="43"/>
      <c r="P287" s="36"/>
      <c r="Q287" s="24"/>
      <c r="R287" s="26">
        <f>COUNTIF(D$1:D287,D287)</f>
        <v>286</v>
      </c>
      <c r="S287" s="26">
        <f>COUNTIF($P$2:P287,P287)</f>
        <v>0</v>
      </c>
      <c r="T287" s="24"/>
    </row>
    <row r="288" spans="1:20" ht="35.4" customHeight="1" x14ac:dyDescent="0.2">
      <c r="A288" s="24"/>
      <c r="B288" s="24"/>
      <c r="C288" s="140">
        <v>287</v>
      </c>
      <c r="D288" s="141" t="str">
        <f>IFERROR(VLOOKUP(F288,コード表!$B$2:$C$12,2,FALSE),"")</f>
        <v/>
      </c>
      <c r="E288" s="141" t="str">
        <f>IFERROR(VLOOKUP(G288,コード表!$F$2:$G$4,2,FALSE),"")</f>
        <v/>
      </c>
      <c r="F288" s="34"/>
      <c r="G288" s="149"/>
      <c r="H288" s="39"/>
      <c r="I288" s="39"/>
      <c r="J288" s="39"/>
      <c r="K288" s="39"/>
      <c r="L288" s="39"/>
      <c r="M288" s="39"/>
      <c r="N288" s="39"/>
      <c r="O288" s="43"/>
      <c r="P288" s="36"/>
      <c r="Q288" s="24"/>
      <c r="R288" s="26">
        <f>COUNTIF(D$1:D288,D288)</f>
        <v>287</v>
      </c>
      <c r="S288" s="26">
        <f>COUNTIF($P$2:P288,P288)</f>
        <v>0</v>
      </c>
      <c r="T288" s="24"/>
    </row>
    <row r="289" spans="1:20" ht="35.4" customHeight="1" x14ac:dyDescent="0.2">
      <c r="A289" s="24"/>
      <c r="B289" s="24"/>
      <c r="C289" s="140">
        <v>288</v>
      </c>
      <c r="D289" s="141" t="str">
        <f>IFERROR(VLOOKUP(F289,コード表!$B$2:$C$12,2,FALSE),"")</f>
        <v/>
      </c>
      <c r="E289" s="141" t="str">
        <f>IFERROR(VLOOKUP(G289,コード表!$F$2:$G$4,2,FALSE),"")</f>
        <v/>
      </c>
      <c r="F289" s="34"/>
      <c r="G289" s="149"/>
      <c r="H289" s="39"/>
      <c r="I289" s="39"/>
      <c r="J289" s="39"/>
      <c r="K289" s="39"/>
      <c r="L289" s="39"/>
      <c r="M289" s="39"/>
      <c r="N289" s="39"/>
      <c r="O289" s="43"/>
      <c r="P289" s="36"/>
      <c r="Q289" s="24"/>
      <c r="R289" s="26">
        <f>COUNTIF(D$1:D289,D289)</f>
        <v>288</v>
      </c>
      <c r="S289" s="26">
        <f>COUNTIF($P$2:P289,P289)</f>
        <v>0</v>
      </c>
      <c r="T289" s="24"/>
    </row>
    <row r="290" spans="1:20" ht="35.4" customHeight="1" x14ac:dyDescent="0.2">
      <c r="A290" s="24"/>
      <c r="B290" s="24"/>
      <c r="C290" s="140">
        <v>289</v>
      </c>
      <c r="D290" s="141" t="str">
        <f>IFERROR(VLOOKUP(F290,コード表!$B$2:$C$12,2,FALSE),"")</f>
        <v/>
      </c>
      <c r="E290" s="141" t="str">
        <f>IFERROR(VLOOKUP(G290,コード表!$F$2:$G$4,2,FALSE),"")</f>
        <v/>
      </c>
      <c r="F290" s="34"/>
      <c r="G290" s="149"/>
      <c r="H290" s="39"/>
      <c r="I290" s="39"/>
      <c r="J290" s="39"/>
      <c r="K290" s="39"/>
      <c r="L290" s="39"/>
      <c r="M290" s="39"/>
      <c r="N290" s="39"/>
      <c r="O290" s="43"/>
      <c r="P290" s="36"/>
      <c r="Q290" s="24"/>
      <c r="R290" s="26">
        <f>COUNTIF(D$1:D290,D290)</f>
        <v>289</v>
      </c>
      <c r="S290" s="26">
        <f>COUNTIF($P$2:P290,P290)</f>
        <v>0</v>
      </c>
      <c r="T290" s="24"/>
    </row>
    <row r="291" spans="1:20" ht="35.4" customHeight="1" x14ac:dyDescent="0.2">
      <c r="A291" s="24"/>
      <c r="B291" s="24"/>
      <c r="C291" s="140">
        <v>290</v>
      </c>
      <c r="D291" s="141" t="str">
        <f>IFERROR(VLOOKUP(F291,コード表!$B$2:$C$12,2,FALSE),"")</f>
        <v/>
      </c>
      <c r="E291" s="141" t="str">
        <f>IFERROR(VLOOKUP(G291,コード表!$F$2:$G$4,2,FALSE),"")</f>
        <v/>
      </c>
      <c r="F291" s="34"/>
      <c r="G291" s="149"/>
      <c r="H291" s="39"/>
      <c r="I291" s="39"/>
      <c r="J291" s="39"/>
      <c r="K291" s="39"/>
      <c r="L291" s="39"/>
      <c r="M291" s="39"/>
      <c r="N291" s="39"/>
      <c r="O291" s="43"/>
      <c r="P291" s="36"/>
      <c r="Q291" s="24"/>
      <c r="R291" s="26">
        <f>COUNTIF(D$1:D291,D291)</f>
        <v>290</v>
      </c>
      <c r="S291" s="26">
        <f>COUNTIF($P$2:P291,P291)</f>
        <v>0</v>
      </c>
      <c r="T291" s="24"/>
    </row>
    <row r="292" spans="1:20" ht="35.4" customHeight="1" x14ac:dyDescent="0.2">
      <c r="A292" s="24"/>
      <c r="B292" s="24"/>
      <c r="C292" s="140">
        <v>291</v>
      </c>
      <c r="D292" s="141" t="str">
        <f>IFERROR(VLOOKUP(F292,コード表!$B$2:$C$12,2,FALSE),"")</f>
        <v/>
      </c>
      <c r="E292" s="141" t="str">
        <f>IFERROR(VLOOKUP(G292,コード表!$F$2:$G$4,2,FALSE),"")</f>
        <v/>
      </c>
      <c r="F292" s="34"/>
      <c r="G292" s="149"/>
      <c r="H292" s="39"/>
      <c r="I292" s="39"/>
      <c r="J292" s="39"/>
      <c r="K292" s="39"/>
      <c r="L292" s="39"/>
      <c r="M292" s="39"/>
      <c r="N292" s="39"/>
      <c r="O292" s="43"/>
      <c r="P292" s="36"/>
      <c r="Q292" s="24"/>
      <c r="R292" s="26">
        <f>COUNTIF(D$1:D292,D292)</f>
        <v>291</v>
      </c>
      <c r="S292" s="26">
        <f>COUNTIF($P$2:P292,P292)</f>
        <v>0</v>
      </c>
      <c r="T292" s="24"/>
    </row>
    <row r="293" spans="1:20" ht="35.4" customHeight="1" x14ac:dyDescent="0.2">
      <c r="A293" s="24"/>
      <c r="B293" s="24"/>
      <c r="C293" s="140">
        <v>292</v>
      </c>
      <c r="D293" s="141" t="str">
        <f>IFERROR(VLOOKUP(F293,コード表!$B$2:$C$12,2,FALSE),"")</f>
        <v/>
      </c>
      <c r="E293" s="141" t="str">
        <f>IFERROR(VLOOKUP(G293,コード表!$F$2:$G$4,2,FALSE),"")</f>
        <v/>
      </c>
      <c r="F293" s="34"/>
      <c r="G293" s="149"/>
      <c r="H293" s="39"/>
      <c r="I293" s="39"/>
      <c r="J293" s="39"/>
      <c r="K293" s="39"/>
      <c r="L293" s="39"/>
      <c r="M293" s="39"/>
      <c r="N293" s="39"/>
      <c r="O293" s="43"/>
      <c r="P293" s="36"/>
      <c r="Q293" s="24"/>
      <c r="R293" s="26">
        <f>COUNTIF(D$1:D293,D293)</f>
        <v>292</v>
      </c>
      <c r="S293" s="26">
        <f>COUNTIF($P$2:P293,P293)</f>
        <v>0</v>
      </c>
      <c r="T293" s="24"/>
    </row>
    <row r="294" spans="1:20" ht="35.4" customHeight="1" x14ac:dyDescent="0.2">
      <c r="A294" s="24"/>
      <c r="B294" s="24"/>
      <c r="C294" s="140">
        <v>293</v>
      </c>
      <c r="D294" s="141" t="str">
        <f>IFERROR(VLOOKUP(F294,コード表!$B$2:$C$12,2,FALSE),"")</f>
        <v/>
      </c>
      <c r="E294" s="141" t="str">
        <f>IFERROR(VLOOKUP(G294,コード表!$F$2:$G$4,2,FALSE),"")</f>
        <v/>
      </c>
      <c r="F294" s="34"/>
      <c r="G294" s="149"/>
      <c r="H294" s="39"/>
      <c r="I294" s="39"/>
      <c r="J294" s="39"/>
      <c r="K294" s="39"/>
      <c r="L294" s="39"/>
      <c r="M294" s="39"/>
      <c r="N294" s="39"/>
      <c r="O294" s="43"/>
      <c r="P294" s="36"/>
      <c r="Q294" s="24"/>
      <c r="R294" s="26">
        <f>COUNTIF(D$1:D294,D294)</f>
        <v>293</v>
      </c>
      <c r="S294" s="26">
        <f>COUNTIF($P$2:P294,P294)</f>
        <v>0</v>
      </c>
      <c r="T294" s="24"/>
    </row>
    <row r="295" spans="1:20" ht="35.4" customHeight="1" x14ac:dyDescent="0.2">
      <c r="A295" s="24"/>
      <c r="B295" s="24"/>
      <c r="C295" s="140">
        <v>294</v>
      </c>
      <c r="D295" s="141" t="str">
        <f>IFERROR(VLOOKUP(F295,コード表!$B$2:$C$12,2,FALSE),"")</f>
        <v/>
      </c>
      <c r="E295" s="141" t="str">
        <f>IFERROR(VLOOKUP(G295,コード表!$F$2:$G$4,2,FALSE),"")</f>
        <v/>
      </c>
      <c r="F295" s="34"/>
      <c r="G295" s="149"/>
      <c r="H295" s="39"/>
      <c r="I295" s="39"/>
      <c r="J295" s="39"/>
      <c r="K295" s="39"/>
      <c r="L295" s="39"/>
      <c r="M295" s="39"/>
      <c r="N295" s="39"/>
      <c r="O295" s="43"/>
      <c r="P295" s="36"/>
      <c r="Q295" s="24"/>
      <c r="R295" s="26">
        <f>COUNTIF(D$1:D295,D295)</f>
        <v>294</v>
      </c>
      <c r="S295" s="26">
        <f>COUNTIF($P$2:P295,P295)</f>
        <v>0</v>
      </c>
      <c r="T295" s="24"/>
    </row>
    <row r="296" spans="1:20" ht="35.4" customHeight="1" x14ac:dyDescent="0.2">
      <c r="A296" s="24"/>
      <c r="B296" s="24"/>
      <c r="C296" s="140">
        <v>295</v>
      </c>
      <c r="D296" s="141" t="str">
        <f>IFERROR(VLOOKUP(F296,コード表!$B$2:$C$12,2,FALSE),"")</f>
        <v/>
      </c>
      <c r="E296" s="141" t="str">
        <f>IFERROR(VLOOKUP(G296,コード表!$F$2:$G$4,2,FALSE),"")</f>
        <v/>
      </c>
      <c r="F296" s="34"/>
      <c r="G296" s="149"/>
      <c r="H296" s="39"/>
      <c r="I296" s="39"/>
      <c r="J296" s="39"/>
      <c r="K296" s="39"/>
      <c r="L296" s="39"/>
      <c r="M296" s="39"/>
      <c r="N296" s="39"/>
      <c r="O296" s="43"/>
      <c r="P296" s="36"/>
      <c r="Q296" s="24"/>
      <c r="R296" s="26">
        <f>COUNTIF(D$1:D296,D296)</f>
        <v>295</v>
      </c>
      <c r="S296" s="26">
        <f>COUNTIF($P$2:P296,P296)</f>
        <v>0</v>
      </c>
      <c r="T296" s="24"/>
    </row>
    <row r="297" spans="1:20" ht="35.4" customHeight="1" x14ac:dyDescent="0.2">
      <c r="A297" s="24"/>
      <c r="B297" s="24"/>
      <c r="C297" s="140">
        <v>296</v>
      </c>
      <c r="D297" s="141" t="str">
        <f>IFERROR(VLOOKUP(F297,コード表!$B$2:$C$12,2,FALSE),"")</f>
        <v/>
      </c>
      <c r="E297" s="141" t="str">
        <f>IFERROR(VLOOKUP(G297,コード表!$F$2:$G$4,2,FALSE),"")</f>
        <v/>
      </c>
      <c r="F297" s="34"/>
      <c r="G297" s="149"/>
      <c r="H297" s="39"/>
      <c r="I297" s="39"/>
      <c r="J297" s="39"/>
      <c r="K297" s="39"/>
      <c r="L297" s="39"/>
      <c r="M297" s="39"/>
      <c r="N297" s="39"/>
      <c r="O297" s="43"/>
      <c r="P297" s="36"/>
      <c r="Q297" s="24"/>
      <c r="R297" s="26">
        <f>COUNTIF(D$1:D297,D297)</f>
        <v>296</v>
      </c>
      <c r="S297" s="26">
        <f>COUNTIF($P$2:P297,P297)</f>
        <v>0</v>
      </c>
      <c r="T297" s="24"/>
    </row>
    <row r="298" spans="1:20" ht="35.4" customHeight="1" x14ac:dyDescent="0.2">
      <c r="A298" s="24"/>
      <c r="B298" s="24"/>
      <c r="C298" s="140">
        <v>297</v>
      </c>
      <c r="D298" s="141" t="str">
        <f>IFERROR(VLOOKUP(F298,コード表!$B$2:$C$12,2,FALSE),"")</f>
        <v/>
      </c>
      <c r="E298" s="141" t="str">
        <f>IFERROR(VLOOKUP(G298,コード表!$F$2:$G$4,2,FALSE),"")</f>
        <v/>
      </c>
      <c r="F298" s="34"/>
      <c r="G298" s="149"/>
      <c r="H298" s="39"/>
      <c r="I298" s="39"/>
      <c r="J298" s="39"/>
      <c r="K298" s="39"/>
      <c r="L298" s="39"/>
      <c r="M298" s="39"/>
      <c r="N298" s="39"/>
      <c r="O298" s="43"/>
      <c r="P298" s="36"/>
      <c r="Q298" s="24"/>
      <c r="R298" s="26">
        <f>COUNTIF(D$1:D298,D298)</f>
        <v>297</v>
      </c>
      <c r="S298" s="26">
        <f>COUNTIF($P$2:P298,P298)</f>
        <v>0</v>
      </c>
      <c r="T298" s="24"/>
    </row>
    <row r="299" spans="1:20" ht="35.4" customHeight="1" x14ac:dyDescent="0.2">
      <c r="A299" s="24"/>
      <c r="B299" s="24"/>
      <c r="C299" s="140">
        <v>298</v>
      </c>
      <c r="D299" s="141" t="str">
        <f>IFERROR(VLOOKUP(F299,コード表!$B$2:$C$12,2,FALSE),"")</f>
        <v/>
      </c>
      <c r="E299" s="141" t="str">
        <f>IFERROR(VLOOKUP(G299,コード表!$F$2:$G$4,2,FALSE),"")</f>
        <v/>
      </c>
      <c r="F299" s="34"/>
      <c r="G299" s="149"/>
      <c r="H299" s="39"/>
      <c r="I299" s="39"/>
      <c r="J299" s="39"/>
      <c r="K299" s="39"/>
      <c r="L299" s="39"/>
      <c r="M299" s="39"/>
      <c r="N299" s="39"/>
      <c r="O299" s="43"/>
      <c r="P299" s="36"/>
      <c r="Q299" s="24"/>
      <c r="R299" s="26">
        <f>COUNTIF(D$1:D299,D299)</f>
        <v>298</v>
      </c>
      <c r="S299" s="26">
        <f>COUNTIF($P$2:P299,P299)</f>
        <v>0</v>
      </c>
      <c r="T299" s="24"/>
    </row>
    <row r="300" spans="1:20" ht="35.4" customHeight="1" x14ac:dyDescent="0.2">
      <c r="A300" s="24"/>
      <c r="B300" s="24"/>
      <c r="C300" s="140">
        <v>299</v>
      </c>
      <c r="D300" s="141" t="str">
        <f>IFERROR(VLOOKUP(F300,コード表!$B$2:$C$12,2,FALSE),"")</f>
        <v/>
      </c>
      <c r="E300" s="141" t="str">
        <f>IFERROR(VLOOKUP(G300,コード表!$F$2:$G$4,2,FALSE),"")</f>
        <v/>
      </c>
      <c r="F300" s="34"/>
      <c r="G300" s="149"/>
      <c r="H300" s="39"/>
      <c r="I300" s="39"/>
      <c r="J300" s="39"/>
      <c r="K300" s="39"/>
      <c r="L300" s="39"/>
      <c r="M300" s="39"/>
      <c r="N300" s="39"/>
      <c r="O300" s="43"/>
      <c r="P300" s="36"/>
      <c r="Q300" s="24"/>
      <c r="R300" s="26">
        <f>COUNTIF(D$1:D300,D300)</f>
        <v>299</v>
      </c>
      <c r="S300" s="26">
        <f>COUNTIF($P$2:P300,P300)</f>
        <v>0</v>
      </c>
      <c r="T300" s="24"/>
    </row>
    <row r="301" spans="1:20" ht="35.4" customHeight="1" x14ac:dyDescent="0.2">
      <c r="A301" s="24"/>
      <c r="B301" s="24"/>
      <c r="C301" s="140">
        <v>300</v>
      </c>
      <c r="D301" s="141" t="str">
        <f>IFERROR(VLOOKUP(F301,コード表!$B$2:$C$12,2,FALSE),"")</f>
        <v/>
      </c>
      <c r="E301" s="141" t="str">
        <f>IFERROR(VLOOKUP(G301,コード表!$F$2:$G$4,2,FALSE),"")</f>
        <v/>
      </c>
      <c r="F301" s="34"/>
      <c r="G301" s="149"/>
      <c r="H301" s="40"/>
      <c r="I301" s="39"/>
      <c r="J301" s="39"/>
      <c r="K301" s="39"/>
      <c r="L301" s="39"/>
      <c r="M301" s="39"/>
      <c r="N301" s="39"/>
      <c r="O301" s="43"/>
      <c r="P301" s="36"/>
      <c r="Q301" s="24"/>
      <c r="R301" s="26">
        <f>COUNTIF(D$1:D301,D301)</f>
        <v>300</v>
      </c>
      <c r="S301" s="26">
        <f>COUNTIF($P$2:P301,P301)</f>
        <v>0</v>
      </c>
      <c r="T301" s="24"/>
    </row>
    <row r="302" spans="1:20" x14ac:dyDescent="0.2">
      <c r="A302" s="24"/>
      <c r="B302" s="24"/>
      <c r="C302" s="24"/>
      <c r="D302" s="146"/>
      <c r="E302" s="146"/>
      <c r="F302" s="24"/>
      <c r="G302" s="24"/>
      <c r="H302" s="24"/>
      <c r="I302" s="24"/>
      <c r="J302" s="24"/>
      <c r="K302" s="24"/>
      <c r="L302" s="24"/>
      <c r="M302" s="24"/>
      <c r="N302" s="24"/>
      <c r="O302" s="147"/>
      <c r="P302" s="148"/>
      <c r="Q302" s="24"/>
      <c r="R302" s="146"/>
      <c r="S302" s="24"/>
      <c r="T302" s="24"/>
    </row>
  </sheetData>
  <sheetProtection algorithmName="SHA-512" hashValue="W1MUn5QkrlngkJT9h1rHVDSDfP4y2sM3q3l7dJtUMlIcEO2SXQbQaYucrj73eDYQ9K5AiO8jsr9/RgW9gWLGZg==" saltValue="a1l5utL7i8yVpWz3ISyT9A==" spinCount="100000" sheet="1" objects="1" scenarios="1" selectLockedCells="1"/>
  <sortState xmlns:xlrd2="http://schemas.microsoft.com/office/spreadsheetml/2017/richdata2" ref="D2:P4">
    <sortCondition ref="H2:H4"/>
  </sortState>
  <mergeCells count="1">
    <mergeCell ref="A2:A20"/>
  </mergeCells>
  <phoneticPr fontId="1"/>
  <pageMargins left="0.70866141732283472" right="0.70866141732283472" top="0.98425196850393704" bottom="0.70866141732283472" header="0.6692913385826772" footer="0.31496062992125984"/>
  <pageSetup paperSize="9" scale="53" fitToHeight="0" orientation="landscape" horizontalDpi="300" verticalDpi="300" r:id="rId1"/>
  <extLst>
    <ext xmlns:x14="http://schemas.microsoft.com/office/spreadsheetml/2009/9/main" uri="{CCE6A557-97BC-4b89-ADB6-D9C93CAAB3DF}">
      <x14:dataValidations xmlns:xm="http://schemas.microsoft.com/office/excel/2006/main" xWindow="1070" yWindow="420" count="3">
        <x14:dataValidation type="list" allowBlank="1" showInputMessage="1" showErrorMessage="1" xr:uid="{00000000-0002-0000-0100-000000000000}">
          <x14:formula1>
            <xm:f>コード表!$B$3:$B$12</xm:f>
          </x14:formula1>
          <xm:sqref>F2:F301</xm:sqref>
        </x14:dataValidation>
        <x14:dataValidation type="list" allowBlank="1" showInputMessage="1" showErrorMessage="1" xr:uid="{00000000-0002-0000-0100-000001000000}">
          <x14:formula1>
            <xm:f>コード表!$F$3:$F$4</xm:f>
          </x14:formula1>
          <xm:sqref>G2:G301</xm:sqref>
        </x14:dataValidation>
        <x14:dataValidation type="list" errorStyle="information" allowBlank="1" showInputMessage="1" promptTitle="入力方法" prompt="領収書がある場合は、領収書の整理番号を入力。_x000a_　_x000a_領収書を徴し難い支出の場合、▼から「※」を選択" xr:uid="{00000000-0002-0000-0100-000002000000}">
          <x14:formula1>
            <xm:f>コード表!$O$3</xm:f>
          </x14:formula1>
          <xm:sqref>P2:P301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P38"/>
  <sheetViews>
    <sheetView tabSelected="1" view="pageBreakPreview" zoomScale="80" zoomScaleNormal="90" zoomScaleSheetLayoutView="80" workbookViewId="0">
      <pane ySplit="1" topLeftCell="A2" activePane="bottomLeft" state="frozen"/>
      <selection pane="bottomLeft" activeCell="D6" sqref="D6:H6"/>
    </sheetView>
  </sheetViews>
  <sheetFormatPr defaultRowHeight="13.2" x14ac:dyDescent="0.2"/>
  <cols>
    <col min="1" max="1" width="2.21875" customWidth="1"/>
    <col min="2" max="2" width="34.5546875" bestFit="1" customWidth="1"/>
    <col min="3" max="3" width="34.21875" customWidth="1"/>
    <col min="4" max="4" width="18" customWidth="1"/>
    <col min="5" max="5" width="1.33203125" customWidth="1"/>
    <col min="7" max="7" width="4" customWidth="1"/>
    <col min="8" max="8" width="9.44140625" customWidth="1"/>
    <col min="9" max="9" width="13.77734375" customWidth="1"/>
    <col min="11" max="11" width="25.21875" customWidth="1"/>
    <col min="12" max="12" width="38.44140625" customWidth="1"/>
    <col min="13" max="13" width="1" customWidth="1"/>
    <col min="14" max="14" width="9" hidden="1" customWidth="1"/>
    <col min="15" max="15" width="0.88671875" customWidth="1"/>
  </cols>
  <sheetData>
    <row r="1" spans="1:16" ht="29.25" customHeight="1" thickBot="1" x14ac:dyDescent="0.25">
      <c r="A1" s="109" t="s">
        <v>170</v>
      </c>
      <c r="B1" s="110"/>
      <c r="C1" s="110"/>
      <c r="D1" s="110"/>
      <c r="E1" s="24"/>
      <c r="F1" s="111"/>
      <c r="G1" s="112" t="s">
        <v>161</v>
      </c>
      <c r="H1" s="24"/>
      <c r="I1" s="24"/>
      <c r="J1" s="24"/>
      <c r="K1" s="24"/>
      <c r="L1" s="113"/>
      <c r="M1" s="113"/>
      <c r="N1" s="113"/>
      <c r="O1" s="113"/>
      <c r="P1" s="113"/>
    </row>
    <row r="2" spans="1:16" x14ac:dyDescent="0.2">
      <c r="A2" s="24"/>
      <c r="B2" s="24"/>
      <c r="C2" s="24"/>
      <c r="D2" s="24"/>
      <c r="E2" s="24"/>
      <c r="F2" s="24"/>
      <c r="G2" s="24"/>
      <c r="H2" s="24"/>
      <c r="I2" s="24"/>
      <c r="J2" s="24"/>
      <c r="K2" s="24"/>
      <c r="L2" s="24"/>
      <c r="M2" s="24"/>
      <c r="N2" s="24"/>
      <c r="O2" s="24"/>
      <c r="P2" s="24"/>
    </row>
    <row r="3" spans="1:16" ht="18" hidden="1" customHeight="1" thickBot="1" x14ac:dyDescent="0.25">
      <c r="A3" s="24"/>
      <c r="B3" s="114" t="s">
        <v>163</v>
      </c>
      <c r="C3" s="115" t="s">
        <v>164</v>
      </c>
      <c r="D3" s="286" t="s">
        <v>180</v>
      </c>
      <c r="E3" s="287"/>
      <c r="F3" s="288"/>
      <c r="G3" s="24"/>
      <c r="H3" s="24" t="s">
        <v>179</v>
      </c>
      <c r="I3" s="24"/>
      <c r="J3" s="24"/>
      <c r="K3" s="24"/>
      <c r="L3" s="24"/>
      <c r="M3" s="24"/>
      <c r="N3" s="24"/>
      <c r="O3" s="24"/>
      <c r="P3" s="24"/>
    </row>
    <row r="4" spans="1:16" ht="18" hidden="1" customHeight="1" thickBot="1" x14ac:dyDescent="0.25">
      <c r="A4" s="24"/>
      <c r="B4" s="114" t="s">
        <v>163</v>
      </c>
      <c r="C4" s="115" t="s">
        <v>165</v>
      </c>
      <c r="D4" s="289" t="s">
        <v>168</v>
      </c>
      <c r="E4" s="290"/>
      <c r="F4" s="291"/>
      <c r="G4" s="24"/>
      <c r="H4" s="24" t="s">
        <v>169</v>
      </c>
      <c r="I4" s="24"/>
      <c r="J4" s="24"/>
      <c r="K4" s="24"/>
      <c r="L4" s="24"/>
      <c r="M4" s="24"/>
      <c r="N4" s="24"/>
      <c r="O4" s="24"/>
      <c r="P4" s="24"/>
    </row>
    <row r="5" spans="1:16" ht="13.8" thickBot="1" x14ac:dyDescent="0.25">
      <c r="A5" s="24"/>
      <c r="B5" s="24"/>
      <c r="C5" s="24"/>
      <c r="D5" s="24"/>
      <c r="E5" s="24"/>
      <c r="F5" s="24"/>
      <c r="G5" s="24"/>
      <c r="H5" s="24"/>
      <c r="I5" s="24"/>
      <c r="J5" s="24"/>
      <c r="K5" s="24"/>
      <c r="L5" s="24"/>
      <c r="M5" s="24"/>
      <c r="N5" s="24"/>
      <c r="O5" s="24"/>
      <c r="P5" s="24"/>
    </row>
    <row r="6" spans="1:16" ht="22.5" customHeight="1" thickBot="1" x14ac:dyDescent="0.25">
      <c r="A6" s="24"/>
      <c r="B6" s="116" t="s">
        <v>131</v>
      </c>
      <c r="C6" s="115" t="s">
        <v>139</v>
      </c>
      <c r="D6" s="296"/>
      <c r="E6" s="297"/>
      <c r="F6" s="297"/>
      <c r="G6" s="297"/>
      <c r="H6" s="298"/>
      <c r="I6" s="24" t="s">
        <v>208</v>
      </c>
      <c r="J6" s="24"/>
      <c r="K6" s="24"/>
      <c r="L6" s="24"/>
      <c r="M6" s="24"/>
      <c r="N6" s="24"/>
      <c r="O6" s="24"/>
      <c r="P6" s="24"/>
    </row>
    <row r="7" spans="1:16" ht="22.5" customHeight="1" thickBot="1" x14ac:dyDescent="0.25">
      <c r="A7" s="24"/>
      <c r="B7" s="116" t="s">
        <v>131</v>
      </c>
      <c r="C7" s="115" t="s">
        <v>140</v>
      </c>
      <c r="D7" s="106"/>
      <c r="E7" s="117"/>
      <c r="F7" s="117"/>
      <c r="G7" s="117"/>
      <c r="H7" s="117"/>
      <c r="I7" s="24" t="s">
        <v>185</v>
      </c>
      <c r="J7" s="24"/>
      <c r="K7" s="24"/>
      <c r="L7" s="24"/>
      <c r="M7" s="24"/>
      <c r="N7" s="24"/>
      <c r="O7" s="24"/>
      <c r="P7" s="24"/>
    </row>
    <row r="8" spans="1:16" ht="12" customHeight="1" thickBot="1" x14ac:dyDescent="0.25">
      <c r="A8" s="24"/>
      <c r="B8" s="118"/>
      <c r="C8" s="24"/>
      <c r="D8" s="117"/>
      <c r="E8" s="117"/>
      <c r="F8" s="117"/>
      <c r="G8" s="117"/>
      <c r="H8" s="117"/>
      <c r="I8" s="24"/>
      <c r="J8" s="24"/>
      <c r="K8" s="24"/>
      <c r="L8" s="24"/>
      <c r="M8" s="24"/>
      <c r="N8" s="24"/>
      <c r="O8" s="24"/>
      <c r="P8" s="24"/>
    </row>
    <row r="9" spans="1:16" ht="22.5" customHeight="1" thickBot="1" x14ac:dyDescent="0.25">
      <c r="A9" s="24"/>
      <c r="B9" s="116" t="s">
        <v>131</v>
      </c>
      <c r="C9" s="115" t="s">
        <v>141</v>
      </c>
      <c r="D9" s="296"/>
      <c r="E9" s="297"/>
      <c r="F9" s="297"/>
      <c r="G9" s="297"/>
      <c r="H9" s="298"/>
      <c r="I9" s="24" t="s">
        <v>208</v>
      </c>
      <c r="J9" s="24"/>
      <c r="K9" s="24"/>
      <c r="L9" s="24"/>
      <c r="M9" s="24"/>
      <c r="N9" s="24"/>
      <c r="O9" s="24"/>
      <c r="P9" s="24"/>
    </row>
    <row r="10" spans="1:16" ht="22.5" customHeight="1" thickBot="1" x14ac:dyDescent="0.25">
      <c r="A10" s="24"/>
      <c r="B10" s="116" t="s">
        <v>131</v>
      </c>
      <c r="C10" s="115" t="s">
        <v>142</v>
      </c>
      <c r="D10" s="106"/>
      <c r="E10" s="117"/>
      <c r="F10" s="117"/>
      <c r="G10" s="117"/>
      <c r="H10" s="117"/>
      <c r="I10" s="24" t="s">
        <v>143</v>
      </c>
      <c r="J10" s="24"/>
      <c r="K10" s="24"/>
      <c r="L10" s="24"/>
      <c r="M10" s="24"/>
      <c r="N10" s="24"/>
      <c r="O10" s="24"/>
      <c r="P10" s="24"/>
    </row>
    <row r="11" spans="1:16" ht="12" customHeight="1" thickBot="1" x14ac:dyDescent="0.25">
      <c r="A11" s="24"/>
      <c r="B11" s="116"/>
      <c r="C11" s="24"/>
      <c r="D11" s="24"/>
      <c r="E11" s="24"/>
      <c r="F11" s="24"/>
      <c r="G11" s="24"/>
      <c r="H11" s="24"/>
      <c r="I11" s="24"/>
      <c r="J11" s="24"/>
      <c r="K11" s="24"/>
      <c r="L11" s="24"/>
      <c r="M11" s="24"/>
      <c r="N11" s="24"/>
      <c r="O11" s="24"/>
      <c r="P11" s="24"/>
    </row>
    <row r="12" spans="1:16" ht="22.5" customHeight="1" thickBot="1" x14ac:dyDescent="0.25">
      <c r="A12" s="24"/>
      <c r="B12" s="116" t="s">
        <v>131</v>
      </c>
      <c r="C12" s="119" t="s">
        <v>146</v>
      </c>
      <c r="D12" s="155"/>
      <c r="E12" s="24"/>
      <c r="F12" s="24" t="s">
        <v>147</v>
      </c>
      <c r="G12" s="24"/>
      <c r="H12" s="24"/>
      <c r="I12" s="24"/>
      <c r="J12" s="24"/>
      <c r="K12" s="24"/>
      <c r="L12" s="24"/>
      <c r="M12" s="24"/>
      <c r="N12" s="24"/>
      <c r="O12" s="24"/>
      <c r="P12" s="24"/>
    </row>
    <row r="13" spans="1:16" ht="22.5" customHeight="1" thickBot="1" x14ac:dyDescent="0.25">
      <c r="A13" s="24"/>
      <c r="B13" s="116" t="s">
        <v>131</v>
      </c>
      <c r="C13" s="120" t="s">
        <v>149</v>
      </c>
      <c r="D13" s="155"/>
      <c r="E13" s="24"/>
      <c r="F13" s="24" t="s">
        <v>178</v>
      </c>
      <c r="G13" s="24"/>
      <c r="H13" s="24"/>
      <c r="I13" s="24"/>
      <c r="J13" s="24"/>
      <c r="K13" s="24"/>
      <c r="L13" s="24"/>
      <c r="M13" s="66"/>
      <c r="N13" s="24" t="str">
        <f>CONCATENATE("令和",D13,"年")</f>
        <v>令和年</v>
      </c>
      <c r="O13" s="66"/>
      <c r="P13" s="24"/>
    </row>
    <row r="14" spans="1:16" ht="22.5" customHeight="1" thickBot="1" x14ac:dyDescent="0.25">
      <c r="A14" s="24"/>
      <c r="B14" s="116" t="s">
        <v>131</v>
      </c>
      <c r="C14" s="121" t="s">
        <v>150</v>
      </c>
      <c r="D14" s="155"/>
      <c r="E14" s="24"/>
      <c r="F14" s="24" t="s">
        <v>157</v>
      </c>
      <c r="G14" s="24"/>
      <c r="H14" s="24"/>
      <c r="I14" s="24"/>
      <c r="J14" s="24"/>
      <c r="K14" s="24"/>
      <c r="L14" s="24"/>
      <c r="M14" s="24"/>
      <c r="N14" s="24"/>
      <c r="O14" s="24"/>
      <c r="P14" s="24"/>
    </row>
    <row r="15" spans="1:16" ht="22.5" customHeight="1" thickBot="1" x14ac:dyDescent="0.25">
      <c r="A15" s="24"/>
      <c r="B15" s="116" t="s">
        <v>131</v>
      </c>
      <c r="C15" s="122" t="s">
        <v>151</v>
      </c>
      <c r="D15" s="155"/>
      <c r="E15" s="24"/>
      <c r="F15" s="24" t="s">
        <v>158</v>
      </c>
      <c r="G15" s="24"/>
      <c r="H15" s="24"/>
      <c r="I15" s="24"/>
      <c r="J15" s="24"/>
      <c r="K15" s="24"/>
      <c r="L15" s="24"/>
      <c r="M15" s="24"/>
      <c r="N15" s="24"/>
      <c r="O15" s="24"/>
      <c r="P15" s="24"/>
    </row>
    <row r="16" spans="1:16" ht="22.5" customHeight="1" thickBot="1" x14ac:dyDescent="0.25">
      <c r="A16" s="24"/>
      <c r="B16" s="116" t="s">
        <v>131</v>
      </c>
      <c r="C16" s="123" t="s">
        <v>152</v>
      </c>
      <c r="D16" s="155"/>
      <c r="E16" s="24"/>
      <c r="F16" s="24" t="s">
        <v>178</v>
      </c>
      <c r="G16" s="24"/>
      <c r="H16" s="24"/>
      <c r="I16" s="24"/>
      <c r="J16" s="24"/>
      <c r="K16" s="24"/>
      <c r="L16" s="24"/>
      <c r="M16" s="66"/>
      <c r="N16" s="24" t="str">
        <f>CONCATENATE("令和",D16,"年")</f>
        <v>令和年</v>
      </c>
      <c r="O16" s="66"/>
      <c r="P16" s="24"/>
    </row>
    <row r="17" spans="1:16" ht="22.5" customHeight="1" thickBot="1" x14ac:dyDescent="0.25">
      <c r="A17" s="24"/>
      <c r="B17" s="116" t="s">
        <v>131</v>
      </c>
      <c r="C17" s="124" t="s">
        <v>153</v>
      </c>
      <c r="D17" s="155"/>
      <c r="E17" s="24"/>
      <c r="F17" s="24" t="s">
        <v>159</v>
      </c>
      <c r="G17" s="24"/>
      <c r="H17" s="24"/>
      <c r="I17" s="24"/>
      <c r="J17" s="24"/>
      <c r="K17" s="24"/>
      <c r="L17" s="24"/>
      <c r="M17" s="24"/>
      <c r="N17" s="24"/>
      <c r="O17" s="24"/>
      <c r="P17" s="24"/>
    </row>
    <row r="18" spans="1:16" ht="22.5" customHeight="1" thickBot="1" x14ac:dyDescent="0.25">
      <c r="A18" s="24"/>
      <c r="B18" s="116" t="s">
        <v>131</v>
      </c>
      <c r="C18" s="125" t="s">
        <v>154</v>
      </c>
      <c r="D18" s="155"/>
      <c r="E18" s="24"/>
      <c r="F18" s="24" t="s">
        <v>160</v>
      </c>
      <c r="G18" s="24"/>
      <c r="H18" s="24"/>
      <c r="I18" s="24"/>
      <c r="J18" s="24"/>
      <c r="K18" s="24"/>
      <c r="L18" s="24"/>
      <c r="M18" s="24"/>
      <c r="N18" s="24"/>
      <c r="O18" s="24"/>
      <c r="P18" s="24"/>
    </row>
    <row r="19" spans="1:16" ht="12" customHeight="1" thickBot="1" x14ac:dyDescent="0.25">
      <c r="A19" s="24"/>
      <c r="B19" s="118"/>
      <c r="C19" s="24"/>
      <c r="D19" s="24"/>
      <c r="E19" s="24"/>
      <c r="F19" s="24"/>
      <c r="G19" s="24"/>
      <c r="H19" s="24"/>
      <c r="I19" s="24"/>
      <c r="J19" s="24"/>
      <c r="K19" s="24"/>
      <c r="L19" s="24"/>
      <c r="M19" s="24"/>
      <c r="N19" s="24"/>
      <c r="O19" s="24"/>
      <c r="P19" s="24"/>
    </row>
    <row r="20" spans="1:16" ht="28.5" customHeight="1" thickBot="1" x14ac:dyDescent="0.25">
      <c r="A20" s="24"/>
      <c r="B20" s="116" t="s">
        <v>131</v>
      </c>
      <c r="C20" s="115" t="s">
        <v>132</v>
      </c>
      <c r="D20" s="107"/>
      <c r="E20" s="24"/>
      <c r="F20" s="292" t="s">
        <v>206</v>
      </c>
      <c r="G20" s="292"/>
      <c r="H20" s="292"/>
      <c r="I20" s="292"/>
      <c r="J20" s="292"/>
      <c r="K20" s="292"/>
      <c r="L20" s="24"/>
      <c r="M20" s="24"/>
      <c r="N20" s="24"/>
      <c r="O20" s="24"/>
      <c r="P20" s="24"/>
    </row>
    <row r="21" spans="1:16" ht="22.5" customHeight="1" thickBot="1" x14ac:dyDescent="0.25">
      <c r="A21" s="24"/>
      <c r="B21" s="116" t="s">
        <v>131</v>
      </c>
      <c r="C21" s="115" t="s">
        <v>130</v>
      </c>
      <c r="D21" s="108"/>
      <c r="E21" s="24"/>
      <c r="F21" s="24" t="s">
        <v>201</v>
      </c>
      <c r="G21" s="24"/>
      <c r="H21" s="24"/>
      <c r="I21" s="24"/>
      <c r="J21" s="24"/>
      <c r="K21" s="24"/>
      <c r="L21" s="24"/>
      <c r="M21" s="24"/>
      <c r="N21" s="24"/>
      <c r="O21" s="24"/>
      <c r="P21" s="24"/>
    </row>
    <row r="22" spans="1:16" ht="12" customHeight="1" thickBot="1" x14ac:dyDescent="0.25">
      <c r="A22" s="24"/>
      <c r="B22" s="118"/>
      <c r="C22" s="126"/>
      <c r="D22" s="24"/>
      <c r="E22" s="24"/>
      <c r="F22" s="24"/>
      <c r="G22" s="24"/>
      <c r="H22" s="24"/>
      <c r="I22" s="24"/>
      <c r="J22" s="24"/>
      <c r="K22" s="24"/>
      <c r="L22" s="24"/>
      <c r="M22" s="24"/>
      <c r="N22" s="24"/>
      <c r="O22" s="24"/>
      <c r="P22" s="24"/>
    </row>
    <row r="23" spans="1:16" ht="28.5" customHeight="1" thickBot="1" x14ac:dyDescent="0.25">
      <c r="A23" s="24"/>
      <c r="B23" s="116" t="s">
        <v>131</v>
      </c>
      <c r="C23" s="127" t="s">
        <v>133</v>
      </c>
      <c r="D23" s="107"/>
      <c r="E23" s="24"/>
      <c r="F23" s="292" t="s">
        <v>207</v>
      </c>
      <c r="G23" s="292"/>
      <c r="H23" s="292"/>
      <c r="I23" s="292"/>
      <c r="J23" s="292"/>
      <c r="K23" s="292"/>
      <c r="L23" s="24"/>
      <c r="M23" s="24"/>
      <c r="N23" s="24"/>
      <c r="O23" s="24"/>
      <c r="P23" s="24"/>
    </row>
    <row r="24" spans="1:16" ht="22.5" customHeight="1" thickBot="1" x14ac:dyDescent="0.25">
      <c r="A24" s="24"/>
      <c r="B24" s="116" t="s">
        <v>131</v>
      </c>
      <c r="C24" s="128" t="s">
        <v>129</v>
      </c>
      <c r="D24" s="108"/>
      <c r="E24" s="24"/>
      <c r="F24" s="24" t="s">
        <v>202</v>
      </c>
      <c r="G24" s="24"/>
      <c r="H24" s="24"/>
      <c r="I24" s="24"/>
      <c r="J24" s="24"/>
      <c r="K24" s="24"/>
      <c r="L24" s="24"/>
      <c r="M24" s="24"/>
      <c r="N24" s="24"/>
      <c r="O24" s="24"/>
      <c r="P24" s="24"/>
    </row>
    <row r="25" spans="1:16" ht="15" customHeight="1" x14ac:dyDescent="0.2">
      <c r="A25" s="24"/>
      <c r="B25" s="24"/>
      <c r="C25" s="129"/>
      <c r="D25" s="24"/>
      <c r="E25" s="24"/>
      <c r="F25" s="24"/>
      <c r="G25" s="24"/>
      <c r="H25" s="24"/>
      <c r="I25" s="24"/>
      <c r="J25" s="24"/>
      <c r="K25" s="24"/>
      <c r="L25" s="24"/>
      <c r="M25" s="24"/>
      <c r="N25" s="24"/>
      <c r="O25" s="24"/>
      <c r="P25" s="24"/>
    </row>
    <row r="26" spans="1:16" ht="22.5" customHeight="1" thickBot="1" x14ac:dyDescent="0.25">
      <c r="A26" s="24"/>
      <c r="B26" s="135" t="s">
        <v>194</v>
      </c>
      <c r="C26" s="136" t="s">
        <v>193</v>
      </c>
      <c r="D26" s="137"/>
      <c r="E26" s="130"/>
      <c r="F26" s="24"/>
      <c r="G26" s="24"/>
      <c r="H26" s="24"/>
      <c r="I26" s="24"/>
      <c r="J26" s="24"/>
      <c r="K26" s="24"/>
      <c r="L26" s="24"/>
      <c r="M26" s="24"/>
      <c r="N26" s="24"/>
      <c r="O26" s="24"/>
      <c r="P26" s="24"/>
    </row>
    <row r="27" spans="1:16" ht="72" customHeight="1" thickBot="1" x14ac:dyDescent="0.25">
      <c r="A27" s="24"/>
      <c r="B27" s="131"/>
      <c r="C27" s="293"/>
      <c r="D27" s="294"/>
      <c r="E27" s="130"/>
      <c r="F27" s="295" t="s">
        <v>204</v>
      </c>
      <c r="G27" s="295"/>
      <c r="H27" s="295"/>
      <c r="I27" s="295"/>
      <c r="J27" s="295"/>
      <c r="K27" s="24"/>
      <c r="L27" s="24"/>
      <c r="M27" s="24"/>
      <c r="N27" s="24"/>
      <c r="O27" s="24"/>
      <c r="P27" s="24"/>
    </row>
    <row r="28" spans="1:16" ht="15" customHeight="1" thickBot="1" x14ac:dyDescent="0.25">
      <c r="A28" s="24"/>
      <c r="B28" s="24"/>
      <c r="C28" s="129"/>
      <c r="D28" s="130"/>
      <c r="E28" s="130"/>
      <c r="F28" s="130"/>
      <c r="G28" s="24"/>
      <c r="H28" s="24"/>
      <c r="I28" s="24"/>
      <c r="J28" s="24"/>
      <c r="K28" s="24"/>
      <c r="L28" s="24"/>
      <c r="M28" s="24"/>
      <c r="N28" s="24"/>
      <c r="O28" s="24"/>
      <c r="P28" s="24"/>
    </row>
    <row r="29" spans="1:16" ht="22.5" customHeight="1" thickBot="1" x14ac:dyDescent="0.25">
      <c r="A29" s="24"/>
      <c r="B29" s="131" t="s">
        <v>186</v>
      </c>
      <c r="C29" s="132" t="s">
        <v>66</v>
      </c>
      <c r="D29" s="108">
        <v>0</v>
      </c>
      <c r="E29" s="130"/>
      <c r="F29" s="24" t="s">
        <v>203</v>
      </c>
      <c r="G29" s="24"/>
      <c r="H29" s="24"/>
      <c r="I29" s="24"/>
      <c r="J29" s="24"/>
      <c r="K29" s="24"/>
      <c r="L29" s="24"/>
      <c r="M29" s="24"/>
      <c r="N29" s="24"/>
      <c r="O29" s="24"/>
      <c r="P29" s="24"/>
    </row>
    <row r="30" spans="1:16" ht="22.5" customHeight="1" thickBot="1" x14ac:dyDescent="0.25">
      <c r="A30" s="24"/>
      <c r="B30" s="131" t="s">
        <v>186</v>
      </c>
      <c r="C30" s="132" t="s">
        <v>67</v>
      </c>
      <c r="D30" s="108">
        <v>0</v>
      </c>
      <c r="E30" s="130"/>
      <c r="F30" s="24" t="s">
        <v>203</v>
      </c>
      <c r="G30" s="24"/>
      <c r="H30" s="24"/>
      <c r="I30" s="24"/>
      <c r="J30" s="24"/>
      <c r="K30" s="24"/>
      <c r="L30" s="24"/>
      <c r="M30" s="24"/>
      <c r="N30" s="24"/>
      <c r="O30" s="24"/>
      <c r="P30" s="24"/>
    </row>
    <row r="31" spans="1:16" ht="15" customHeight="1" thickBot="1" x14ac:dyDescent="0.25">
      <c r="A31" s="24"/>
      <c r="B31" s="131"/>
      <c r="C31" s="133"/>
      <c r="D31" s="134"/>
      <c r="E31" s="130"/>
      <c r="F31" s="24"/>
      <c r="G31" s="24"/>
      <c r="H31" s="24"/>
      <c r="I31" s="24"/>
      <c r="J31" s="24"/>
      <c r="K31" s="24"/>
      <c r="L31" s="24"/>
      <c r="M31" s="24"/>
      <c r="N31" s="24"/>
      <c r="O31" s="24"/>
      <c r="P31" s="24"/>
    </row>
    <row r="32" spans="1:16" ht="22.5" customHeight="1" thickBot="1" x14ac:dyDescent="0.25">
      <c r="A32" s="24"/>
      <c r="B32" s="131" t="s">
        <v>186</v>
      </c>
      <c r="C32" s="132" t="s">
        <v>127</v>
      </c>
      <c r="D32" s="108">
        <v>0</v>
      </c>
      <c r="E32" s="130"/>
      <c r="F32" s="24" t="s">
        <v>203</v>
      </c>
      <c r="G32" s="24"/>
      <c r="H32" s="24"/>
      <c r="I32" s="24"/>
      <c r="J32" s="24"/>
      <c r="K32" s="24"/>
      <c r="L32" s="24"/>
      <c r="M32" s="24"/>
      <c r="N32" s="24"/>
      <c r="O32" s="24"/>
      <c r="P32" s="24"/>
    </row>
    <row r="33" spans="1:16" ht="22.5" customHeight="1" thickBot="1" x14ac:dyDescent="0.25">
      <c r="A33" s="24"/>
      <c r="B33" s="131" t="s">
        <v>186</v>
      </c>
      <c r="C33" s="132" t="s">
        <v>128</v>
      </c>
      <c r="D33" s="108">
        <v>0</v>
      </c>
      <c r="E33" s="130"/>
      <c r="F33" s="24" t="s">
        <v>203</v>
      </c>
      <c r="G33" s="24"/>
      <c r="H33" s="24"/>
      <c r="I33" s="24"/>
      <c r="J33" s="24"/>
      <c r="K33" s="24"/>
      <c r="L33" s="24"/>
      <c r="M33" s="24"/>
      <c r="N33" s="24"/>
      <c r="O33" s="24"/>
      <c r="P33" s="24"/>
    </row>
    <row r="34" spans="1:16" ht="13.8" thickBot="1" x14ac:dyDescent="0.25">
      <c r="A34" s="24"/>
      <c r="B34" s="24"/>
      <c r="C34" s="130"/>
      <c r="D34" s="130"/>
      <c r="E34" s="130"/>
      <c r="F34" s="130"/>
      <c r="G34" s="24"/>
      <c r="H34" s="24"/>
      <c r="I34" s="24"/>
      <c r="J34" s="24"/>
      <c r="K34" s="24"/>
      <c r="L34" s="46"/>
      <c r="M34" s="24"/>
      <c r="N34" s="24"/>
      <c r="O34" s="24"/>
      <c r="P34" s="24"/>
    </row>
    <row r="35" spans="1:16" ht="22.5" customHeight="1" thickBot="1" x14ac:dyDescent="0.25">
      <c r="A35" s="24"/>
      <c r="B35" s="116" t="s">
        <v>131</v>
      </c>
      <c r="C35" s="123" t="s">
        <v>196</v>
      </c>
      <c r="D35" s="155"/>
      <c r="E35" s="24"/>
      <c r="F35" s="24" t="s">
        <v>178</v>
      </c>
      <c r="G35" s="24"/>
      <c r="H35" s="24"/>
      <c r="I35" s="24"/>
      <c r="J35" s="24"/>
      <c r="K35" s="24"/>
      <c r="L35" s="46"/>
    </row>
    <row r="36" spans="1:16" ht="22.5" customHeight="1" thickBot="1" x14ac:dyDescent="0.25">
      <c r="A36" s="24"/>
      <c r="B36" s="116" t="s">
        <v>131</v>
      </c>
      <c r="C36" s="124" t="s">
        <v>197</v>
      </c>
      <c r="D36" s="155"/>
      <c r="E36" s="24"/>
      <c r="F36" s="24" t="s">
        <v>200</v>
      </c>
      <c r="G36" s="24"/>
      <c r="H36" s="24"/>
      <c r="I36" s="24"/>
      <c r="J36" s="24"/>
      <c r="K36" s="24"/>
      <c r="L36" s="46"/>
    </row>
    <row r="37" spans="1:16" ht="22.5" customHeight="1" thickBot="1" x14ac:dyDescent="0.25">
      <c r="A37" s="24"/>
      <c r="B37" s="116" t="s">
        <v>131</v>
      </c>
      <c r="C37" s="125" t="s">
        <v>198</v>
      </c>
      <c r="D37" s="155"/>
      <c r="E37" s="24"/>
      <c r="F37" s="24" t="s">
        <v>199</v>
      </c>
      <c r="G37" s="24"/>
      <c r="H37" s="24"/>
      <c r="I37" s="24"/>
      <c r="J37" s="24"/>
      <c r="K37" s="24"/>
      <c r="L37" s="46"/>
    </row>
    <row r="38" spans="1:16" x14ac:dyDescent="0.2">
      <c r="A38" s="24"/>
      <c r="B38" s="24"/>
      <c r="C38" s="24"/>
      <c r="D38" s="24"/>
      <c r="E38" s="24"/>
      <c r="F38" s="24"/>
      <c r="G38" s="24"/>
      <c r="H38" s="24"/>
      <c r="I38" s="24"/>
      <c r="J38" s="24"/>
      <c r="K38" s="24"/>
      <c r="L38" s="46"/>
    </row>
  </sheetData>
  <sheetProtection algorithmName="SHA-512" hashValue="Axo2yIxBbjC8FLlcjJgzI5otC5C7QOaZCMwZY0zCshV+EUck+qgWUJ/LLlqPgxCHe6gWWN5yPC/rQpFTnhpg9A==" saltValue="229FLfDnfeIbhCJekBoECQ==" spinCount="100000" sheet="1" selectLockedCells="1"/>
  <mergeCells count="8">
    <mergeCell ref="D3:F3"/>
    <mergeCell ref="D4:F4"/>
    <mergeCell ref="F20:K20"/>
    <mergeCell ref="C27:D27"/>
    <mergeCell ref="F27:J27"/>
    <mergeCell ref="F23:K23"/>
    <mergeCell ref="D6:H6"/>
    <mergeCell ref="D9:H9"/>
  </mergeCells>
  <phoneticPr fontId="1"/>
  <dataValidations count="4">
    <dataValidation type="whole" allowBlank="1" showInputMessage="1" showErrorMessage="1" error="213枚以下の枚数です" sqref="D21" xr:uid="{00000000-0002-0000-0200-000000000000}">
      <formula1>1</formula1>
      <formula2>213</formula2>
    </dataValidation>
    <dataValidation type="whole" allowBlank="1" showInputMessage="1" showErrorMessage="1" error="16,000枚以下の枚数です" sqref="D24" xr:uid="{00000000-0002-0000-0200-000001000000}">
      <formula1>1</formula1>
      <formula2>4000</formula2>
    </dataValidation>
    <dataValidation type="decimal" allowBlank="1" showInputMessage="1" showErrorMessage="1" sqref="D20" xr:uid="{00000000-0002-0000-0200-000002000000}">
      <formula1>1</formula1>
      <formula2>1220</formula2>
    </dataValidation>
    <dataValidation type="decimal" allowBlank="1" showInputMessage="1" showErrorMessage="1" sqref="D23" xr:uid="{00000000-0002-0000-0200-000003000000}">
      <formula1>1</formula1>
      <formula2>8.38</formula2>
    </dataValidation>
  </dataValidations>
  <pageMargins left="0.70866141732283472" right="0.70866141732283472" top="0.74803149606299213" bottom="0.39" header="0.31496062992125984" footer="0.31496062992125984"/>
  <pageSetup paperSize="9" scale="70" orientation="landscape"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4000000}">
          <x14:formula1>
            <xm:f>コード表!$M$3:$M$5</xm:f>
          </x14:formula1>
          <xm:sqref>D4:F4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X337"/>
  <sheetViews>
    <sheetView showZeros="0" view="pageBreakPreview" topLeftCell="C1" zoomScale="80" zoomScaleNormal="80" zoomScaleSheetLayoutView="80" workbookViewId="0">
      <selection activeCell="I6" sqref="I6:N6"/>
    </sheetView>
  </sheetViews>
  <sheetFormatPr defaultRowHeight="13.2" x14ac:dyDescent="0.2"/>
  <cols>
    <col min="1" max="1" width="4.44140625" hidden="1" customWidth="1"/>
    <col min="2" max="2" width="6.5546875" style="9" hidden="1" customWidth="1"/>
    <col min="3" max="3" width="3.21875" style="19" customWidth="1"/>
    <col min="4" max="4" width="14.109375" style="19" customWidth="1"/>
    <col min="5" max="5" width="0.88671875" style="14" customWidth="1"/>
    <col min="6" max="6" width="12.109375" customWidth="1"/>
    <col min="7" max="7" width="0.6640625" customWidth="1"/>
    <col min="8" max="8" width="13.77734375" customWidth="1"/>
    <col min="9" max="9" width="14" customWidth="1"/>
    <col min="10" max="10" width="0.88671875" customWidth="1"/>
    <col min="11" max="11" width="25.6640625" customWidth="1"/>
    <col min="12" max="13" width="1.33203125" customWidth="1"/>
    <col min="14" max="14" width="22.44140625" customWidth="1"/>
    <col min="15" max="15" width="0.88671875" customWidth="1"/>
    <col min="16" max="16" width="15.109375" style="9" customWidth="1"/>
    <col min="17" max="17" width="18.109375" customWidth="1"/>
    <col min="18" max="18" width="19.33203125" customWidth="1"/>
    <col min="19" max="19" width="6.44140625" style="9" customWidth="1"/>
    <col min="21" max="21" width="6.88671875" hidden="1" customWidth="1"/>
    <col min="22" max="22" width="8" hidden="1" customWidth="1"/>
    <col min="23" max="23" width="3.21875" customWidth="1"/>
    <col min="24" max="24" width="47.88671875" customWidth="1"/>
  </cols>
  <sheetData>
    <row r="1" spans="1:24" ht="30.75" customHeight="1" x14ac:dyDescent="0.2">
      <c r="A1" s="24"/>
      <c r="B1" s="146"/>
      <c r="C1" s="328" t="s">
        <v>74</v>
      </c>
      <c r="D1" s="328"/>
      <c r="E1" s="328"/>
      <c r="F1" s="328"/>
      <c r="G1" s="328"/>
      <c r="H1" s="328"/>
      <c r="I1" s="328"/>
      <c r="J1" s="328"/>
      <c r="K1" s="328"/>
      <c r="L1" s="328"/>
      <c r="M1" s="328"/>
      <c r="N1" s="328"/>
      <c r="O1" s="328"/>
      <c r="P1" s="328"/>
      <c r="Q1" s="328"/>
      <c r="R1" s="328"/>
      <c r="S1" s="157"/>
    </row>
    <row r="2" spans="1:24" ht="32.25" customHeight="1" x14ac:dyDescent="0.2">
      <c r="A2" s="24"/>
      <c r="B2" s="146"/>
      <c r="C2" s="158"/>
      <c r="D2" s="158"/>
      <c r="E2" s="159"/>
      <c r="F2" s="24"/>
      <c r="G2" s="24"/>
      <c r="H2" s="24"/>
      <c r="I2" s="24"/>
      <c r="J2" s="24"/>
      <c r="K2" s="24"/>
      <c r="L2" s="24"/>
      <c r="M2" s="24"/>
      <c r="N2" s="24"/>
      <c r="O2" s="24"/>
      <c r="P2" s="146"/>
      <c r="Q2" s="24"/>
      <c r="R2" s="24"/>
      <c r="S2" s="146"/>
    </row>
    <row r="3" spans="1:24" ht="27.75" customHeight="1" x14ac:dyDescent="0.2">
      <c r="A3" s="24"/>
      <c r="B3" s="146"/>
      <c r="C3" s="160" t="s">
        <v>195</v>
      </c>
      <c r="D3" s="299" t="str">
        <f>候補者と公営などのデータ!D3</f>
        <v>令和７年９月２１日</v>
      </c>
      <c r="E3" s="299"/>
      <c r="F3" s="299"/>
      <c r="G3" s="161"/>
      <c r="H3" s="300" t="str">
        <f>CONCATENATE("執行　　",候補者と公営などのデータ!D4)</f>
        <v>執行　　総社市議会議員選挙</v>
      </c>
      <c r="I3" s="300"/>
      <c r="J3" s="300"/>
      <c r="K3" s="300"/>
      <c r="L3" s="24"/>
      <c r="M3" s="24"/>
      <c r="N3" s="24"/>
      <c r="O3" s="24"/>
      <c r="P3" s="146"/>
      <c r="Q3" s="24"/>
      <c r="R3" s="24"/>
      <c r="S3" s="146"/>
    </row>
    <row r="4" spans="1:24" ht="23.25" customHeight="1" x14ac:dyDescent="0.2">
      <c r="A4" s="24"/>
      <c r="B4" s="146"/>
      <c r="C4" s="162"/>
      <c r="D4" s="162"/>
      <c r="E4" s="159"/>
      <c r="F4" s="24"/>
      <c r="G4" s="24"/>
      <c r="H4" s="24"/>
      <c r="I4" s="24"/>
      <c r="J4" s="24"/>
      <c r="K4" s="24"/>
      <c r="L4" s="24"/>
      <c r="M4" s="24"/>
      <c r="N4" s="24"/>
      <c r="O4" s="24"/>
      <c r="P4" s="146"/>
      <c r="Q4" s="24"/>
      <c r="R4" s="24"/>
      <c r="S4" s="146"/>
      <c r="X4" s="52" t="s">
        <v>175</v>
      </c>
    </row>
    <row r="5" spans="1:24" ht="38.25" customHeight="1" x14ac:dyDescent="0.2">
      <c r="A5" s="24"/>
      <c r="B5" s="146"/>
      <c r="C5" s="163" t="s">
        <v>75</v>
      </c>
      <c r="D5" s="163"/>
      <c r="E5" s="164"/>
      <c r="F5" s="161"/>
      <c r="G5" s="24"/>
      <c r="H5" s="165" t="s">
        <v>76</v>
      </c>
      <c r="I5" s="303">
        <f>候補者と公営などのデータ!D6</f>
        <v>0</v>
      </c>
      <c r="J5" s="303"/>
      <c r="K5" s="303"/>
      <c r="L5" s="303"/>
      <c r="M5" s="303"/>
      <c r="N5" s="303"/>
      <c r="O5" s="303"/>
      <c r="P5" s="303"/>
      <c r="Q5" s="303"/>
      <c r="R5" s="24"/>
      <c r="S5" s="146"/>
      <c r="X5" s="53" t="str">
        <f>IF(('収支集計票（入力不要）'!D7+'収支集計票（入力不要）'!D13-'収支集計票（入力不要）'!F28)&lt;0,"【確認】収入が不足しています","")</f>
        <v/>
      </c>
    </row>
    <row r="6" spans="1:24" ht="39" customHeight="1" x14ac:dyDescent="0.2">
      <c r="A6" s="24"/>
      <c r="B6" s="146"/>
      <c r="C6" s="162"/>
      <c r="D6" s="162"/>
      <c r="E6" s="159"/>
      <c r="F6" s="24"/>
      <c r="G6" s="24"/>
      <c r="H6" s="166" t="s">
        <v>77</v>
      </c>
      <c r="I6" s="304">
        <f>候補者と公営などのデータ!D7</f>
        <v>0</v>
      </c>
      <c r="J6" s="304"/>
      <c r="K6" s="304"/>
      <c r="L6" s="304"/>
      <c r="M6" s="304"/>
      <c r="N6" s="304"/>
      <c r="O6" s="167"/>
      <c r="P6" s="168"/>
      <c r="Q6" s="167"/>
      <c r="R6" s="24"/>
      <c r="S6" s="146"/>
    </row>
    <row r="7" spans="1:24" ht="21.75" customHeight="1" x14ac:dyDescent="0.2">
      <c r="A7" s="24"/>
      <c r="B7" s="146"/>
      <c r="C7" s="162"/>
      <c r="D7" s="162"/>
      <c r="E7" s="159"/>
      <c r="F7" s="24"/>
      <c r="G7" s="24"/>
      <c r="H7" s="169"/>
      <c r="I7" s="24"/>
      <c r="J7" s="24"/>
      <c r="K7" s="24"/>
      <c r="L7" s="24"/>
      <c r="M7" s="24"/>
      <c r="N7" s="24"/>
      <c r="O7" s="24"/>
      <c r="P7" s="146"/>
      <c r="Q7" s="24"/>
      <c r="R7" s="24"/>
      <c r="S7" s="146"/>
    </row>
    <row r="8" spans="1:24" ht="27.75" customHeight="1" x14ac:dyDescent="0.2">
      <c r="A8" s="24"/>
      <c r="B8" s="146"/>
      <c r="C8" s="160" t="s">
        <v>138</v>
      </c>
      <c r="D8" s="170" t="str">
        <f>候補者と公営などのデータ!N13</f>
        <v>令和年</v>
      </c>
      <c r="E8" s="171"/>
      <c r="F8" s="172">
        <f>候補者と公営などのデータ!D14</f>
        <v>0</v>
      </c>
      <c r="G8" s="173"/>
      <c r="H8" s="174" t="s">
        <v>137</v>
      </c>
      <c r="I8" s="175">
        <f>候補者と公営などのデータ!D15</f>
        <v>0</v>
      </c>
      <c r="J8" s="176"/>
      <c r="K8" s="176" t="s">
        <v>162</v>
      </c>
      <c r="L8" s="24"/>
      <c r="M8" s="24"/>
      <c r="N8" s="24"/>
      <c r="O8" s="24"/>
      <c r="P8" s="146"/>
      <c r="Q8" s="24"/>
      <c r="R8" s="24"/>
      <c r="S8" s="146"/>
    </row>
    <row r="9" spans="1:24" ht="27.75" customHeight="1" x14ac:dyDescent="0.2">
      <c r="A9" s="24"/>
      <c r="B9" s="146"/>
      <c r="C9" s="162"/>
      <c r="D9" s="170" t="str">
        <f>候補者と公営などのデータ!N16</f>
        <v>令和年</v>
      </c>
      <c r="E9" s="177"/>
      <c r="F9" s="172">
        <f>候補者と公営などのデータ!D17</f>
        <v>0</v>
      </c>
      <c r="G9" s="173"/>
      <c r="H9" s="174" t="s">
        <v>137</v>
      </c>
      <c r="I9" s="175">
        <f>候補者と公営などのデータ!D18</f>
        <v>0</v>
      </c>
      <c r="J9" s="177"/>
      <c r="K9" s="178" t="s">
        <v>156</v>
      </c>
      <c r="L9" s="302">
        <f>候補者と公営などのデータ!D12</f>
        <v>0</v>
      </c>
      <c r="M9" s="302"/>
      <c r="N9" s="179" t="s">
        <v>155</v>
      </c>
      <c r="O9" s="24"/>
      <c r="P9" s="146"/>
      <c r="Q9" s="24"/>
      <c r="R9" s="24"/>
      <c r="S9" s="146"/>
    </row>
    <row r="10" spans="1:24" ht="21.75" customHeight="1" x14ac:dyDescent="0.2">
      <c r="A10" s="24"/>
      <c r="B10" s="146"/>
      <c r="C10" s="162"/>
      <c r="D10" s="162" t="s">
        <v>148</v>
      </c>
      <c r="E10" s="159"/>
      <c r="F10" s="24"/>
      <c r="G10" s="24"/>
      <c r="H10" s="24"/>
      <c r="I10" s="24"/>
      <c r="J10" s="24"/>
      <c r="K10" s="24"/>
      <c r="L10" s="24"/>
      <c r="M10" s="24"/>
      <c r="N10" s="24"/>
      <c r="O10" s="24"/>
      <c r="P10" s="146"/>
      <c r="Q10" s="24"/>
      <c r="R10" s="24"/>
      <c r="S10" s="146"/>
    </row>
    <row r="11" spans="1:24" ht="24" customHeight="1" thickBot="1" x14ac:dyDescent="0.25">
      <c r="A11" s="24"/>
      <c r="B11" s="146"/>
      <c r="C11" s="376" t="s">
        <v>64</v>
      </c>
      <c r="D11" s="376"/>
      <c r="E11" s="159"/>
      <c r="F11" s="24"/>
      <c r="G11" s="24"/>
      <c r="H11" s="24"/>
      <c r="I11" s="24"/>
      <c r="J11" s="24"/>
      <c r="K11" s="24"/>
      <c r="L11" s="24"/>
      <c r="M11" s="24"/>
      <c r="N11" s="24"/>
      <c r="O11" s="24"/>
      <c r="P11" s="146"/>
      <c r="Q11" s="24"/>
      <c r="R11" s="24"/>
      <c r="S11" s="146"/>
    </row>
    <row r="12" spans="1:24" ht="18.75" customHeight="1" x14ac:dyDescent="0.2">
      <c r="A12" s="24"/>
      <c r="B12" s="146"/>
      <c r="C12" s="377" t="s">
        <v>35</v>
      </c>
      <c r="D12" s="317"/>
      <c r="E12" s="180"/>
      <c r="F12" s="380" t="s">
        <v>42</v>
      </c>
      <c r="G12" s="181"/>
      <c r="H12" s="329" t="s">
        <v>81</v>
      </c>
      <c r="I12" s="330"/>
      <c r="J12" s="335" t="s">
        <v>79</v>
      </c>
      <c r="K12" s="336"/>
      <c r="L12" s="336"/>
      <c r="M12" s="336"/>
      <c r="N12" s="336"/>
      <c r="O12" s="336"/>
      <c r="P12" s="337"/>
      <c r="Q12" s="338" t="s">
        <v>80</v>
      </c>
      <c r="R12" s="333" t="s">
        <v>78</v>
      </c>
      <c r="S12" s="182"/>
    </row>
    <row r="13" spans="1:24" ht="33" customHeight="1" x14ac:dyDescent="0.2">
      <c r="A13" s="24"/>
      <c r="B13" s="146"/>
      <c r="C13" s="378"/>
      <c r="D13" s="379"/>
      <c r="E13" s="183"/>
      <c r="F13" s="381"/>
      <c r="G13" s="184"/>
      <c r="H13" s="331"/>
      <c r="I13" s="332"/>
      <c r="J13" s="185"/>
      <c r="K13" s="186" t="s">
        <v>36</v>
      </c>
      <c r="L13" s="187"/>
      <c r="M13" s="188"/>
      <c r="N13" s="186" t="s">
        <v>37</v>
      </c>
      <c r="O13" s="187"/>
      <c r="P13" s="189" t="s">
        <v>38</v>
      </c>
      <c r="Q13" s="339"/>
      <c r="R13" s="334"/>
      <c r="S13" s="182"/>
    </row>
    <row r="14" spans="1:24" ht="24.75" customHeight="1" x14ac:dyDescent="0.2">
      <c r="A14" s="146"/>
      <c r="B14" s="146">
        <v>1</v>
      </c>
      <c r="C14" s="326">
        <f>IFERROR(VLOOKUP('収支報告書（自動表示）'!B14,【収入】基礎データ!C:Q,4),"")</f>
        <v>0</v>
      </c>
      <c r="D14" s="327"/>
      <c r="E14" s="190"/>
      <c r="F14" s="191">
        <f>IFERROR(VLOOKUP(B14,【収入】基礎データ!C:P,5),"")</f>
        <v>0</v>
      </c>
      <c r="G14" s="192"/>
      <c r="H14" s="324">
        <f>IFERROR(VLOOKUP(B14,【収入】基礎データ!C:P,3),"")</f>
        <v>0</v>
      </c>
      <c r="I14" s="325"/>
      <c r="J14" s="193"/>
      <c r="K14" s="194">
        <f>IFERROR(VLOOKUP(B14,【収入】基礎データ!C:Q,6),"")</f>
        <v>0</v>
      </c>
      <c r="L14" s="195"/>
      <c r="M14" s="193"/>
      <c r="N14" s="194">
        <f>IFERROR(VLOOKUP(B14,【収入】基礎データ!C:P,7),"")</f>
        <v>0</v>
      </c>
      <c r="O14" s="195"/>
      <c r="P14" s="196">
        <f>IFERROR(VLOOKUP(B14,【収入】基礎データ!C:P,8),"")</f>
        <v>0</v>
      </c>
      <c r="Q14" s="197">
        <f>IFERROR(VLOOKUP(B14,【収入】基礎データ!C:P,9),"")</f>
        <v>0</v>
      </c>
      <c r="R14" s="198">
        <f>IFERROR(VLOOKUP(B14,【収入】基礎データ!C:P,10),"")</f>
        <v>0</v>
      </c>
      <c r="S14" s="182"/>
    </row>
    <row r="15" spans="1:24" ht="24.75" customHeight="1" x14ac:dyDescent="0.2">
      <c r="A15" s="146"/>
      <c r="B15" s="146">
        <v>2</v>
      </c>
      <c r="C15" s="326">
        <f>IFERROR(VLOOKUP('収支報告書（自動表示）'!B15,【収入】基礎データ!C:Q,4),"")</f>
        <v>0</v>
      </c>
      <c r="D15" s="327"/>
      <c r="E15" s="190"/>
      <c r="F15" s="191">
        <f>IFERROR(VLOOKUP(B15,【収入】基礎データ!C:P,5),"")</f>
        <v>0</v>
      </c>
      <c r="G15" s="192"/>
      <c r="H15" s="324">
        <f>IFERROR(VLOOKUP(B15,【収入】基礎データ!C:P,3),"")</f>
        <v>0</v>
      </c>
      <c r="I15" s="325"/>
      <c r="J15" s="193"/>
      <c r="K15" s="194">
        <f>IFERROR(VLOOKUP(B15,【収入】基礎データ!C:Q,6),"")</f>
        <v>0</v>
      </c>
      <c r="L15" s="195"/>
      <c r="M15" s="193"/>
      <c r="N15" s="194">
        <f>IFERROR(VLOOKUP(B15,【収入】基礎データ!C:P,7),"")</f>
        <v>0</v>
      </c>
      <c r="O15" s="195"/>
      <c r="P15" s="196">
        <f>IFERROR(VLOOKUP(B15,【収入】基礎データ!C:P,8),"")</f>
        <v>0</v>
      </c>
      <c r="Q15" s="197">
        <f>IFERROR(VLOOKUP(B15,【収入】基礎データ!C:P,9),"")</f>
        <v>0</v>
      </c>
      <c r="R15" s="198">
        <f>IFERROR(VLOOKUP(B15,【収入】基礎データ!C:P,10),"")</f>
        <v>0</v>
      </c>
      <c r="S15" s="182"/>
    </row>
    <row r="16" spans="1:24" ht="24.75" customHeight="1" x14ac:dyDescent="0.2">
      <c r="A16" s="146"/>
      <c r="B16" s="146">
        <v>3</v>
      </c>
      <c r="C16" s="326">
        <f>IFERROR(VLOOKUP('収支報告書（自動表示）'!B16,【収入】基礎データ!C:Q,4),"")</f>
        <v>0</v>
      </c>
      <c r="D16" s="327"/>
      <c r="E16" s="190"/>
      <c r="F16" s="191">
        <f>IFERROR(VLOOKUP(B16,【収入】基礎データ!C:P,5),"")</f>
        <v>0</v>
      </c>
      <c r="G16" s="192"/>
      <c r="H16" s="324">
        <f>IFERROR(VLOOKUP(B16,【収入】基礎データ!C:P,3),"")</f>
        <v>0</v>
      </c>
      <c r="I16" s="325"/>
      <c r="J16" s="193"/>
      <c r="K16" s="194">
        <f>IFERROR(VLOOKUP(B16,【収入】基礎データ!C:Q,6),"")</f>
        <v>0</v>
      </c>
      <c r="L16" s="195"/>
      <c r="M16" s="193"/>
      <c r="N16" s="194">
        <f>IFERROR(VLOOKUP(B16,【収入】基礎データ!C:P,7),"")</f>
        <v>0</v>
      </c>
      <c r="O16" s="195"/>
      <c r="P16" s="196">
        <f>IFERROR(VLOOKUP(B16,【収入】基礎データ!C:P,8),"")</f>
        <v>0</v>
      </c>
      <c r="Q16" s="197">
        <f>IFERROR(VLOOKUP(B16,【収入】基礎データ!C:P,9),"")</f>
        <v>0</v>
      </c>
      <c r="R16" s="198">
        <f>IFERROR(VLOOKUP(B16,【収入】基礎データ!C:P,10),"")</f>
        <v>0</v>
      </c>
      <c r="S16" s="182"/>
    </row>
    <row r="17" spans="1:19" ht="24.75" customHeight="1" x14ac:dyDescent="0.2">
      <c r="A17" s="146"/>
      <c r="B17" s="146">
        <v>4</v>
      </c>
      <c r="C17" s="326">
        <f>IFERROR(VLOOKUP('収支報告書（自動表示）'!B17,【収入】基礎データ!C:Q,4),"")</f>
        <v>0</v>
      </c>
      <c r="D17" s="327"/>
      <c r="E17" s="190"/>
      <c r="F17" s="191">
        <f>IFERROR(VLOOKUP(B17,【収入】基礎データ!C:P,5),"")</f>
        <v>0</v>
      </c>
      <c r="G17" s="192"/>
      <c r="H17" s="324">
        <f>IFERROR(VLOOKUP(B17,【収入】基礎データ!C:P,3),"")</f>
        <v>0</v>
      </c>
      <c r="I17" s="325"/>
      <c r="J17" s="193"/>
      <c r="K17" s="194">
        <f>IFERROR(VLOOKUP(B17,【収入】基礎データ!C:Q,6),"")</f>
        <v>0</v>
      </c>
      <c r="L17" s="195"/>
      <c r="M17" s="193"/>
      <c r="N17" s="194">
        <f>IFERROR(VLOOKUP(B17,【収入】基礎データ!C:P,7),"")</f>
        <v>0</v>
      </c>
      <c r="O17" s="195"/>
      <c r="P17" s="196">
        <f>IFERROR(VLOOKUP(B17,【収入】基礎データ!C:P,8),"")</f>
        <v>0</v>
      </c>
      <c r="Q17" s="197">
        <f>IFERROR(VLOOKUP(B17,【収入】基礎データ!C:P,9),"")</f>
        <v>0</v>
      </c>
      <c r="R17" s="198">
        <f>IFERROR(VLOOKUP(B17,【収入】基礎データ!C:P,10),"")</f>
        <v>0</v>
      </c>
      <c r="S17" s="182"/>
    </row>
    <row r="18" spans="1:19" ht="24.75" customHeight="1" x14ac:dyDescent="0.2">
      <c r="A18" s="146"/>
      <c r="B18" s="146">
        <v>5</v>
      </c>
      <c r="C18" s="326">
        <f>IFERROR(VLOOKUP('収支報告書（自動表示）'!B18,【収入】基礎データ!C:Q,4),"")</f>
        <v>0</v>
      </c>
      <c r="D18" s="327"/>
      <c r="E18" s="190"/>
      <c r="F18" s="191">
        <f>IFERROR(VLOOKUP(B18,【収入】基礎データ!C:P,5),"")</f>
        <v>0</v>
      </c>
      <c r="G18" s="192"/>
      <c r="H18" s="324">
        <f>IFERROR(VLOOKUP(B18,【収入】基礎データ!C:P,3),"")</f>
        <v>0</v>
      </c>
      <c r="I18" s="325"/>
      <c r="J18" s="193"/>
      <c r="K18" s="194">
        <f>IFERROR(VLOOKUP(B18,【収入】基礎データ!C:Q,6),"")</f>
        <v>0</v>
      </c>
      <c r="L18" s="195"/>
      <c r="M18" s="193"/>
      <c r="N18" s="194">
        <f>IFERROR(VLOOKUP(B18,【収入】基礎データ!C:P,7),"")</f>
        <v>0</v>
      </c>
      <c r="O18" s="195"/>
      <c r="P18" s="196">
        <f>IFERROR(VLOOKUP(B18,【収入】基礎データ!C:P,8),"")</f>
        <v>0</v>
      </c>
      <c r="Q18" s="197">
        <f>IFERROR(VLOOKUP(B18,【収入】基礎データ!C:P,9),"")</f>
        <v>0</v>
      </c>
      <c r="R18" s="198">
        <f>IFERROR(VLOOKUP(B18,【収入】基礎データ!C:P,10),"")</f>
        <v>0</v>
      </c>
      <c r="S18" s="182"/>
    </row>
    <row r="19" spans="1:19" ht="24.75" customHeight="1" x14ac:dyDescent="0.2">
      <c r="A19" s="146"/>
      <c r="B19" s="146">
        <v>6</v>
      </c>
      <c r="C19" s="326">
        <f>IFERROR(VLOOKUP('収支報告書（自動表示）'!B19,【収入】基礎データ!C:Q,4),"")</f>
        <v>0</v>
      </c>
      <c r="D19" s="327"/>
      <c r="E19" s="190"/>
      <c r="F19" s="191">
        <f>IFERROR(VLOOKUP(B19,【収入】基礎データ!C:P,5),"")</f>
        <v>0</v>
      </c>
      <c r="G19" s="192"/>
      <c r="H19" s="324">
        <f>IFERROR(VLOOKUP(B19,【収入】基礎データ!C:P,3),"")</f>
        <v>0</v>
      </c>
      <c r="I19" s="325"/>
      <c r="J19" s="193"/>
      <c r="K19" s="194">
        <f>IFERROR(VLOOKUP(B19,【収入】基礎データ!C:Q,6),"")</f>
        <v>0</v>
      </c>
      <c r="L19" s="195"/>
      <c r="M19" s="193"/>
      <c r="N19" s="194">
        <f>IFERROR(VLOOKUP(B19,【収入】基礎データ!C:P,7),"")</f>
        <v>0</v>
      </c>
      <c r="O19" s="195"/>
      <c r="P19" s="196">
        <f>IFERROR(VLOOKUP(B19,【収入】基礎データ!C:P,8),"")</f>
        <v>0</v>
      </c>
      <c r="Q19" s="197">
        <f>IFERROR(VLOOKUP(B19,【収入】基礎データ!C:P,9),"")</f>
        <v>0</v>
      </c>
      <c r="R19" s="198">
        <f>IFERROR(VLOOKUP(B19,【収入】基礎データ!C:P,10),"")</f>
        <v>0</v>
      </c>
      <c r="S19" s="182"/>
    </row>
    <row r="20" spans="1:19" ht="24.75" customHeight="1" x14ac:dyDescent="0.2">
      <c r="A20" s="146"/>
      <c r="B20" s="146">
        <v>7</v>
      </c>
      <c r="C20" s="326">
        <f>IFERROR(VLOOKUP('収支報告書（自動表示）'!B20,【収入】基礎データ!C:Q,4),"")</f>
        <v>0</v>
      </c>
      <c r="D20" s="327"/>
      <c r="E20" s="190"/>
      <c r="F20" s="191">
        <f>IFERROR(VLOOKUP(B20,【収入】基礎データ!C:P,5),"")</f>
        <v>0</v>
      </c>
      <c r="G20" s="192"/>
      <c r="H20" s="324">
        <f>IFERROR(VLOOKUP(B20,【収入】基礎データ!C:P,3),"")</f>
        <v>0</v>
      </c>
      <c r="I20" s="325"/>
      <c r="J20" s="193"/>
      <c r="K20" s="194">
        <f>IFERROR(VLOOKUP(B20,【収入】基礎データ!C:Q,6),"")</f>
        <v>0</v>
      </c>
      <c r="L20" s="195"/>
      <c r="M20" s="193"/>
      <c r="N20" s="194">
        <f>IFERROR(VLOOKUP(B20,【収入】基礎データ!C:P,7),"")</f>
        <v>0</v>
      </c>
      <c r="O20" s="195"/>
      <c r="P20" s="196">
        <f>IFERROR(VLOOKUP(B20,【収入】基礎データ!C:P,8),"")</f>
        <v>0</v>
      </c>
      <c r="Q20" s="197">
        <f>IFERROR(VLOOKUP(B20,【収入】基礎データ!C:P,9),"")</f>
        <v>0</v>
      </c>
      <c r="R20" s="198">
        <f>IFERROR(VLOOKUP(B20,【収入】基礎データ!C:P,10),"")</f>
        <v>0</v>
      </c>
      <c r="S20" s="182"/>
    </row>
    <row r="21" spans="1:19" ht="24.75" customHeight="1" x14ac:dyDescent="0.2">
      <c r="A21" s="146"/>
      <c r="B21" s="146">
        <v>8</v>
      </c>
      <c r="C21" s="326">
        <f>IFERROR(VLOOKUP('収支報告書（自動表示）'!B21,【収入】基礎データ!C:Q,4),"")</f>
        <v>0</v>
      </c>
      <c r="D21" s="327"/>
      <c r="E21" s="190"/>
      <c r="F21" s="191">
        <f>IFERROR(VLOOKUP(B21,【収入】基礎データ!C:P,5),"")</f>
        <v>0</v>
      </c>
      <c r="G21" s="192"/>
      <c r="H21" s="324">
        <f>IFERROR(VLOOKUP(B21,【収入】基礎データ!C:P,3),"")</f>
        <v>0</v>
      </c>
      <c r="I21" s="325"/>
      <c r="J21" s="193"/>
      <c r="K21" s="194">
        <f>IFERROR(VLOOKUP(B21,【収入】基礎データ!C:Q,6),"")</f>
        <v>0</v>
      </c>
      <c r="L21" s="195"/>
      <c r="M21" s="193"/>
      <c r="N21" s="194">
        <f>IFERROR(VLOOKUP(B21,【収入】基礎データ!C:P,7),"")</f>
        <v>0</v>
      </c>
      <c r="O21" s="195"/>
      <c r="P21" s="196">
        <f>IFERROR(VLOOKUP(B21,【収入】基礎データ!C:P,8),"")</f>
        <v>0</v>
      </c>
      <c r="Q21" s="197">
        <f>IFERROR(VLOOKUP(B21,【収入】基礎データ!C:P,9),"")</f>
        <v>0</v>
      </c>
      <c r="R21" s="198">
        <f>IFERROR(VLOOKUP(B21,【収入】基礎データ!C:P,10),"")</f>
        <v>0</v>
      </c>
      <c r="S21" s="182"/>
    </row>
    <row r="22" spans="1:19" ht="24.75" customHeight="1" x14ac:dyDescent="0.2">
      <c r="A22" s="146"/>
      <c r="B22" s="146">
        <v>9</v>
      </c>
      <c r="C22" s="326">
        <f>IFERROR(VLOOKUP('収支報告書（自動表示）'!B22,【収入】基礎データ!C:Q,4),"")</f>
        <v>0</v>
      </c>
      <c r="D22" s="327"/>
      <c r="E22" s="190"/>
      <c r="F22" s="191">
        <f>IFERROR(VLOOKUP(B22,【収入】基礎データ!C:P,5),"")</f>
        <v>0</v>
      </c>
      <c r="G22" s="192"/>
      <c r="H22" s="324">
        <f>IFERROR(VLOOKUP(B22,【収入】基礎データ!C:P,3),"")</f>
        <v>0</v>
      </c>
      <c r="I22" s="325"/>
      <c r="J22" s="193"/>
      <c r="K22" s="194">
        <f>IFERROR(VLOOKUP(B22,【収入】基礎データ!C:Q,6),"")</f>
        <v>0</v>
      </c>
      <c r="L22" s="195"/>
      <c r="M22" s="193"/>
      <c r="N22" s="194">
        <f>IFERROR(VLOOKUP(B22,【収入】基礎データ!C:P,7),"")</f>
        <v>0</v>
      </c>
      <c r="O22" s="195"/>
      <c r="P22" s="196">
        <f>IFERROR(VLOOKUP(B22,【収入】基礎データ!C:P,8),"")</f>
        <v>0</v>
      </c>
      <c r="Q22" s="197">
        <f>IFERROR(VLOOKUP(B22,【収入】基礎データ!C:P,9),"")</f>
        <v>0</v>
      </c>
      <c r="R22" s="198">
        <f>IFERROR(VLOOKUP(B22,【収入】基礎データ!C:P,10),"")</f>
        <v>0</v>
      </c>
      <c r="S22" s="182"/>
    </row>
    <row r="23" spans="1:19" ht="24.75" customHeight="1" x14ac:dyDescent="0.2">
      <c r="A23" s="146"/>
      <c r="B23" s="146">
        <v>10</v>
      </c>
      <c r="C23" s="326">
        <f>IFERROR(VLOOKUP('収支報告書（自動表示）'!B23,【収入】基礎データ!C:Q,4),"")</f>
        <v>0</v>
      </c>
      <c r="D23" s="327"/>
      <c r="E23" s="190"/>
      <c r="F23" s="191">
        <f>IFERROR(VLOOKUP(B23,【収入】基礎データ!C:P,5),"")</f>
        <v>0</v>
      </c>
      <c r="G23" s="192"/>
      <c r="H23" s="324">
        <f>IFERROR(VLOOKUP(B23,【収入】基礎データ!C:P,3),"")</f>
        <v>0</v>
      </c>
      <c r="I23" s="325"/>
      <c r="J23" s="193"/>
      <c r="K23" s="194">
        <f>IFERROR(VLOOKUP(B23,【収入】基礎データ!C:Q,6),"")</f>
        <v>0</v>
      </c>
      <c r="L23" s="195"/>
      <c r="M23" s="193"/>
      <c r="N23" s="194">
        <f>IFERROR(VLOOKUP(B23,【収入】基礎データ!C:P,7),"")</f>
        <v>0</v>
      </c>
      <c r="O23" s="195"/>
      <c r="P23" s="196">
        <f>IFERROR(VLOOKUP(B23,【収入】基礎データ!C:P,8),"")</f>
        <v>0</v>
      </c>
      <c r="Q23" s="197">
        <f>IFERROR(VLOOKUP(B23,【収入】基礎データ!C:P,9),"")</f>
        <v>0</v>
      </c>
      <c r="R23" s="198">
        <f>IFERROR(VLOOKUP(B23,【収入】基礎データ!C:P,10),"")</f>
        <v>0</v>
      </c>
      <c r="S23" s="182"/>
    </row>
    <row r="24" spans="1:19" ht="24.75" customHeight="1" x14ac:dyDescent="0.2">
      <c r="A24" s="146"/>
      <c r="B24" s="146">
        <v>11</v>
      </c>
      <c r="C24" s="326">
        <f>IFERROR(VLOOKUP('収支報告書（自動表示）'!B24,【収入】基礎データ!C:Q,4),"")</f>
        <v>0</v>
      </c>
      <c r="D24" s="327"/>
      <c r="E24" s="190"/>
      <c r="F24" s="191">
        <f>IFERROR(VLOOKUP(B24,【収入】基礎データ!C:P,5),"")</f>
        <v>0</v>
      </c>
      <c r="G24" s="192"/>
      <c r="H24" s="324">
        <f>IFERROR(VLOOKUP(B24,【収入】基礎データ!C:P,3),"")</f>
        <v>0</v>
      </c>
      <c r="I24" s="325"/>
      <c r="J24" s="193"/>
      <c r="K24" s="194">
        <f>IFERROR(VLOOKUP(B24,【収入】基礎データ!C:Q,6),"")</f>
        <v>0</v>
      </c>
      <c r="L24" s="195"/>
      <c r="M24" s="193"/>
      <c r="N24" s="194">
        <f>IFERROR(VLOOKUP(B24,【収入】基礎データ!C:P,7),"")</f>
        <v>0</v>
      </c>
      <c r="O24" s="195"/>
      <c r="P24" s="196">
        <f>IFERROR(VLOOKUP(B24,【収入】基礎データ!C:P,8),"")</f>
        <v>0</v>
      </c>
      <c r="Q24" s="197">
        <f>IFERROR(VLOOKUP(B24,【収入】基礎データ!C:P,9),"")</f>
        <v>0</v>
      </c>
      <c r="R24" s="198">
        <f>IFERROR(VLOOKUP(B24,【収入】基礎データ!C:P,10),"")</f>
        <v>0</v>
      </c>
      <c r="S24" s="182"/>
    </row>
    <row r="25" spans="1:19" ht="24.75" customHeight="1" x14ac:dyDescent="0.2">
      <c r="A25" s="146"/>
      <c r="B25" s="146">
        <v>12</v>
      </c>
      <c r="C25" s="326">
        <f>IFERROR(VLOOKUP('収支報告書（自動表示）'!B25,【収入】基礎データ!C:Q,4),"")</f>
        <v>0</v>
      </c>
      <c r="D25" s="327"/>
      <c r="E25" s="190"/>
      <c r="F25" s="191">
        <f>IFERROR(VLOOKUP(B25,【収入】基礎データ!C:P,5),"")</f>
        <v>0</v>
      </c>
      <c r="G25" s="192"/>
      <c r="H25" s="324">
        <f>IFERROR(VLOOKUP(B25,【収入】基礎データ!C:P,3),"")</f>
        <v>0</v>
      </c>
      <c r="I25" s="325"/>
      <c r="J25" s="193"/>
      <c r="K25" s="194">
        <f>IFERROR(VLOOKUP(B25,【収入】基礎データ!C:Q,6),"")</f>
        <v>0</v>
      </c>
      <c r="L25" s="195"/>
      <c r="M25" s="193"/>
      <c r="N25" s="194">
        <f>IFERROR(VLOOKUP(B25,【収入】基礎データ!C:P,7),"")</f>
        <v>0</v>
      </c>
      <c r="O25" s="195"/>
      <c r="P25" s="196">
        <f>IFERROR(VLOOKUP(B25,【収入】基礎データ!C:P,8),"")</f>
        <v>0</v>
      </c>
      <c r="Q25" s="197">
        <f>IFERROR(VLOOKUP(B25,【収入】基礎データ!C:P,9),"")</f>
        <v>0</v>
      </c>
      <c r="R25" s="198">
        <f>IFERROR(VLOOKUP(B25,【収入】基礎データ!C:P,10),"")</f>
        <v>0</v>
      </c>
      <c r="S25" s="182"/>
    </row>
    <row r="26" spans="1:19" ht="24.75" customHeight="1" x14ac:dyDescent="0.2">
      <c r="A26" s="146"/>
      <c r="B26" s="146">
        <v>13</v>
      </c>
      <c r="C26" s="326">
        <f>IFERROR(VLOOKUP('収支報告書（自動表示）'!B26,【収入】基礎データ!C:Q,4),"")</f>
        <v>0</v>
      </c>
      <c r="D26" s="327"/>
      <c r="E26" s="190"/>
      <c r="F26" s="191">
        <f>IFERROR(VLOOKUP(B26,【収入】基礎データ!C:P,5),"")</f>
        <v>0</v>
      </c>
      <c r="G26" s="192"/>
      <c r="H26" s="324">
        <f>IFERROR(VLOOKUP(B26,【収入】基礎データ!C:P,3),"")</f>
        <v>0</v>
      </c>
      <c r="I26" s="325"/>
      <c r="J26" s="193"/>
      <c r="K26" s="194">
        <f>IFERROR(VLOOKUP(B26,【収入】基礎データ!C:Q,6),"")</f>
        <v>0</v>
      </c>
      <c r="L26" s="195"/>
      <c r="M26" s="193"/>
      <c r="N26" s="194">
        <f>IFERROR(VLOOKUP(B26,【収入】基礎データ!C:P,7),"")</f>
        <v>0</v>
      </c>
      <c r="O26" s="195"/>
      <c r="P26" s="196">
        <f>IFERROR(VLOOKUP(B26,【収入】基礎データ!C:P,8),"")</f>
        <v>0</v>
      </c>
      <c r="Q26" s="197">
        <f>IFERROR(VLOOKUP(B26,【収入】基礎データ!C:P,9),"")</f>
        <v>0</v>
      </c>
      <c r="R26" s="198">
        <f>IFERROR(VLOOKUP(B26,【収入】基礎データ!C:P,10),"")</f>
        <v>0</v>
      </c>
      <c r="S26" s="182"/>
    </row>
    <row r="27" spans="1:19" ht="24.75" customHeight="1" x14ac:dyDescent="0.2">
      <c r="A27" s="146"/>
      <c r="B27" s="146">
        <v>14</v>
      </c>
      <c r="C27" s="326">
        <f>IFERROR(VLOOKUP('収支報告書（自動表示）'!B27,【収入】基礎データ!C:Q,4),"")</f>
        <v>0</v>
      </c>
      <c r="D27" s="327"/>
      <c r="E27" s="190"/>
      <c r="F27" s="191">
        <f>IFERROR(VLOOKUP(B27,【収入】基礎データ!C:P,5),"")</f>
        <v>0</v>
      </c>
      <c r="G27" s="192"/>
      <c r="H27" s="324">
        <f>IFERROR(VLOOKUP(B27,【収入】基礎データ!C:P,3),"")</f>
        <v>0</v>
      </c>
      <c r="I27" s="325"/>
      <c r="J27" s="193"/>
      <c r="K27" s="194">
        <f>IFERROR(VLOOKUP(B27,【収入】基礎データ!C:Q,6),"")</f>
        <v>0</v>
      </c>
      <c r="L27" s="195"/>
      <c r="M27" s="193"/>
      <c r="N27" s="194">
        <f>IFERROR(VLOOKUP(B27,【収入】基礎データ!C:P,7),"")</f>
        <v>0</v>
      </c>
      <c r="O27" s="195"/>
      <c r="P27" s="196">
        <f>IFERROR(VLOOKUP(B27,【収入】基礎データ!C:P,8),"")</f>
        <v>0</v>
      </c>
      <c r="Q27" s="197">
        <f>IFERROR(VLOOKUP(B27,【収入】基礎データ!C:P,9),"")</f>
        <v>0</v>
      </c>
      <c r="R27" s="198">
        <f>IFERROR(VLOOKUP(B27,【収入】基礎データ!C:P,10),"")</f>
        <v>0</v>
      </c>
      <c r="S27" s="182"/>
    </row>
    <row r="28" spans="1:19" ht="24.75" customHeight="1" x14ac:dyDescent="0.2">
      <c r="A28" s="146"/>
      <c r="B28" s="146">
        <v>15</v>
      </c>
      <c r="C28" s="326">
        <f>IFERROR(VLOOKUP('収支報告書（自動表示）'!B28,【収入】基礎データ!C:Q,4),"")</f>
        <v>0</v>
      </c>
      <c r="D28" s="327"/>
      <c r="E28" s="190"/>
      <c r="F28" s="191">
        <f>IFERROR(VLOOKUP(B28,【収入】基礎データ!C:P,5),"")</f>
        <v>0</v>
      </c>
      <c r="G28" s="192"/>
      <c r="H28" s="324">
        <f>IFERROR(VLOOKUP(B28,【収入】基礎データ!C:P,3),"")</f>
        <v>0</v>
      </c>
      <c r="I28" s="325"/>
      <c r="J28" s="193"/>
      <c r="K28" s="194">
        <f>IFERROR(VLOOKUP(B28,【収入】基礎データ!C:Q,6),"")</f>
        <v>0</v>
      </c>
      <c r="L28" s="195"/>
      <c r="M28" s="193"/>
      <c r="N28" s="194">
        <f>IFERROR(VLOOKUP(B28,【収入】基礎データ!C:P,7),"")</f>
        <v>0</v>
      </c>
      <c r="O28" s="195"/>
      <c r="P28" s="196">
        <f>IFERROR(VLOOKUP(B28,【収入】基礎データ!C:P,8),"")</f>
        <v>0</v>
      </c>
      <c r="Q28" s="197">
        <f>IFERROR(VLOOKUP(B28,【収入】基礎データ!C:P,9),"")</f>
        <v>0</v>
      </c>
      <c r="R28" s="198">
        <f>IFERROR(VLOOKUP(B28,【収入】基礎データ!C:P,10),"")</f>
        <v>0</v>
      </c>
      <c r="S28" s="182"/>
    </row>
    <row r="29" spans="1:19" ht="24.75" customHeight="1" x14ac:dyDescent="0.2">
      <c r="A29" s="146"/>
      <c r="B29" s="146">
        <v>16</v>
      </c>
      <c r="C29" s="326">
        <f>IFERROR(VLOOKUP('収支報告書（自動表示）'!B29,【収入】基礎データ!C:Q,4),"")</f>
        <v>0</v>
      </c>
      <c r="D29" s="327"/>
      <c r="E29" s="190"/>
      <c r="F29" s="191">
        <f>IFERROR(VLOOKUP(B29,【収入】基礎データ!C:P,5),"")</f>
        <v>0</v>
      </c>
      <c r="G29" s="192"/>
      <c r="H29" s="324">
        <f>IFERROR(VLOOKUP(B29,【収入】基礎データ!C:P,3),"")</f>
        <v>0</v>
      </c>
      <c r="I29" s="325"/>
      <c r="J29" s="193"/>
      <c r="K29" s="194">
        <f>IFERROR(VLOOKUP(B29,【収入】基礎データ!C:Q,6),"")</f>
        <v>0</v>
      </c>
      <c r="L29" s="195"/>
      <c r="M29" s="193"/>
      <c r="N29" s="194">
        <f>IFERROR(VLOOKUP(B29,【収入】基礎データ!C:P,7),"")</f>
        <v>0</v>
      </c>
      <c r="O29" s="195"/>
      <c r="P29" s="196">
        <f>IFERROR(VLOOKUP(B29,【収入】基礎データ!C:P,8),"")</f>
        <v>0</v>
      </c>
      <c r="Q29" s="197">
        <f>IFERROR(VLOOKUP(B29,【収入】基礎データ!C:P,9),"")</f>
        <v>0</v>
      </c>
      <c r="R29" s="198">
        <f>IFERROR(VLOOKUP(B29,【収入】基礎データ!C:P,10),"")</f>
        <v>0</v>
      </c>
      <c r="S29" s="182"/>
    </row>
    <row r="30" spans="1:19" ht="24.75" customHeight="1" x14ac:dyDescent="0.2">
      <c r="A30" s="146"/>
      <c r="B30" s="146">
        <v>17</v>
      </c>
      <c r="C30" s="326">
        <f>IFERROR(VLOOKUP('収支報告書（自動表示）'!B30,【収入】基礎データ!C:Q,4),"")</f>
        <v>0</v>
      </c>
      <c r="D30" s="327"/>
      <c r="E30" s="190"/>
      <c r="F30" s="191">
        <f>IFERROR(VLOOKUP(B30,【収入】基礎データ!C:P,5),"")</f>
        <v>0</v>
      </c>
      <c r="G30" s="192"/>
      <c r="H30" s="324">
        <f>IFERROR(VLOOKUP(B30,【収入】基礎データ!C:P,3),"")</f>
        <v>0</v>
      </c>
      <c r="I30" s="325"/>
      <c r="J30" s="193"/>
      <c r="K30" s="194">
        <f>IFERROR(VLOOKUP(B30,【収入】基礎データ!C:Q,6),"")</f>
        <v>0</v>
      </c>
      <c r="L30" s="195"/>
      <c r="M30" s="193"/>
      <c r="N30" s="194">
        <f>IFERROR(VLOOKUP(B30,【収入】基礎データ!C:P,7),"")</f>
        <v>0</v>
      </c>
      <c r="O30" s="195"/>
      <c r="P30" s="196">
        <f>IFERROR(VLOOKUP(B30,【収入】基礎データ!C:P,8),"")</f>
        <v>0</v>
      </c>
      <c r="Q30" s="197">
        <f>IFERROR(VLOOKUP(B30,【収入】基礎データ!C:P,9),"")</f>
        <v>0</v>
      </c>
      <c r="R30" s="198">
        <f>IFERROR(VLOOKUP(B30,【収入】基礎データ!C:P,10),"")</f>
        <v>0</v>
      </c>
      <c r="S30" s="182"/>
    </row>
    <row r="31" spans="1:19" ht="24.75" customHeight="1" x14ac:dyDescent="0.2">
      <c r="A31" s="146"/>
      <c r="B31" s="146">
        <v>18</v>
      </c>
      <c r="C31" s="326">
        <f>IFERROR(VLOOKUP('収支報告書（自動表示）'!B31,【収入】基礎データ!C:Q,4),"")</f>
        <v>0</v>
      </c>
      <c r="D31" s="327"/>
      <c r="E31" s="190"/>
      <c r="F31" s="191">
        <f>IFERROR(VLOOKUP(B31,【収入】基礎データ!C:P,5),"")</f>
        <v>0</v>
      </c>
      <c r="G31" s="192"/>
      <c r="H31" s="324">
        <f>IFERROR(VLOOKUP(B31,【収入】基礎データ!C:P,3),"")</f>
        <v>0</v>
      </c>
      <c r="I31" s="325"/>
      <c r="J31" s="193"/>
      <c r="K31" s="194">
        <f>IFERROR(VLOOKUP(B31,【収入】基礎データ!C:Q,6),"")</f>
        <v>0</v>
      </c>
      <c r="L31" s="195"/>
      <c r="M31" s="193"/>
      <c r="N31" s="194">
        <f>IFERROR(VLOOKUP(B31,【収入】基礎データ!C:P,7),"")</f>
        <v>0</v>
      </c>
      <c r="O31" s="195"/>
      <c r="P31" s="196">
        <f>IFERROR(VLOOKUP(B31,【収入】基礎データ!C:P,8),"")</f>
        <v>0</v>
      </c>
      <c r="Q31" s="197">
        <f>IFERROR(VLOOKUP(B31,【収入】基礎データ!C:P,9),"")</f>
        <v>0</v>
      </c>
      <c r="R31" s="198">
        <f>IFERROR(VLOOKUP(B31,【収入】基礎データ!C:P,10),"")</f>
        <v>0</v>
      </c>
      <c r="S31" s="182"/>
    </row>
    <row r="32" spans="1:19" ht="24.75" customHeight="1" x14ac:dyDescent="0.2">
      <c r="A32" s="146"/>
      <c r="B32" s="146">
        <v>19</v>
      </c>
      <c r="C32" s="326">
        <f>IFERROR(VLOOKUP('収支報告書（自動表示）'!B32,【収入】基礎データ!C:Q,4),"")</f>
        <v>0</v>
      </c>
      <c r="D32" s="327"/>
      <c r="E32" s="190"/>
      <c r="F32" s="191">
        <f>IFERROR(VLOOKUP(B32,【収入】基礎データ!C:P,5),"")</f>
        <v>0</v>
      </c>
      <c r="G32" s="192"/>
      <c r="H32" s="324">
        <f>IFERROR(VLOOKUP(B32,【収入】基礎データ!C:P,3),"")</f>
        <v>0</v>
      </c>
      <c r="I32" s="325"/>
      <c r="J32" s="193"/>
      <c r="K32" s="194">
        <f>IFERROR(VLOOKUP(B32,【収入】基礎データ!C:Q,6),"")</f>
        <v>0</v>
      </c>
      <c r="L32" s="195"/>
      <c r="M32" s="193"/>
      <c r="N32" s="194">
        <f>IFERROR(VLOOKUP(B32,【収入】基礎データ!C:P,7),"")</f>
        <v>0</v>
      </c>
      <c r="O32" s="195"/>
      <c r="P32" s="196">
        <f>IFERROR(VLOOKUP(B32,【収入】基礎データ!C:P,8),"")</f>
        <v>0</v>
      </c>
      <c r="Q32" s="197">
        <f>IFERROR(VLOOKUP(B32,【収入】基礎データ!C:P,9),"")</f>
        <v>0</v>
      </c>
      <c r="R32" s="198">
        <f>IFERROR(VLOOKUP(B32,【収入】基礎データ!C:P,10),"")</f>
        <v>0</v>
      </c>
      <c r="S32" s="182"/>
    </row>
    <row r="33" spans="1:19" ht="24.75" customHeight="1" thickBot="1" x14ac:dyDescent="0.25">
      <c r="A33" s="146"/>
      <c r="B33" s="146">
        <v>20</v>
      </c>
      <c r="C33" s="322">
        <f>IFERROR(VLOOKUP('収支報告書（自動表示）'!B33,【収入】基礎データ!C:Q,4),"")</f>
        <v>0</v>
      </c>
      <c r="D33" s="323"/>
      <c r="E33" s="199"/>
      <c r="F33" s="200">
        <f>IFERROR(VLOOKUP(B33,【収入】基礎データ!C:P,5),"")</f>
        <v>0</v>
      </c>
      <c r="G33" s="201"/>
      <c r="H33" s="305">
        <f>IFERROR(VLOOKUP(B33,【収入】基礎データ!C:P,3),"")</f>
        <v>0</v>
      </c>
      <c r="I33" s="306"/>
      <c r="J33" s="202"/>
      <c r="K33" s="203">
        <f>IFERROR(VLOOKUP(B33,【収入】基礎データ!C:Q,6),"")</f>
        <v>0</v>
      </c>
      <c r="L33" s="204"/>
      <c r="M33" s="202"/>
      <c r="N33" s="203">
        <f>IFERROR(VLOOKUP(B33,【収入】基礎データ!C:P,7),"")</f>
        <v>0</v>
      </c>
      <c r="O33" s="204"/>
      <c r="P33" s="205">
        <f>IFERROR(VLOOKUP(B33,【収入】基礎データ!C:P,8),"")</f>
        <v>0</v>
      </c>
      <c r="Q33" s="206">
        <f>IFERROR(VLOOKUP(B33,【収入】基礎データ!C:P,9),"")</f>
        <v>0</v>
      </c>
      <c r="R33" s="207">
        <f>IFERROR(VLOOKUP(B33,【収入】基礎データ!C:P,10),"")</f>
        <v>0</v>
      </c>
      <c r="S33" s="182"/>
    </row>
    <row r="34" spans="1:19" ht="30.75" customHeight="1" thickTop="1" x14ac:dyDescent="0.2">
      <c r="A34" s="24"/>
      <c r="B34" s="146"/>
      <c r="C34" s="307" t="s">
        <v>44</v>
      </c>
      <c r="D34" s="208" t="s">
        <v>66</v>
      </c>
      <c r="E34" s="209"/>
      <c r="F34" s="210">
        <f>'収支集計票（入力不要）'!D5</f>
        <v>0</v>
      </c>
      <c r="G34" s="211"/>
      <c r="H34" s="189"/>
      <c r="I34" s="212"/>
      <c r="J34" s="213"/>
      <c r="K34" s="214"/>
      <c r="L34" s="215"/>
      <c r="M34" s="213"/>
      <c r="N34" s="214"/>
      <c r="O34" s="215"/>
      <c r="P34" s="189"/>
      <c r="Q34" s="216"/>
      <c r="R34" s="217"/>
      <c r="S34" s="182"/>
    </row>
    <row r="35" spans="1:19" ht="30.75" customHeight="1" x14ac:dyDescent="0.2">
      <c r="A35" s="24"/>
      <c r="B35" s="146"/>
      <c r="C35" s="308"/>
      <c r="D35" s="218" t="s">
        <v>67</v>
      </c>
      <c r="E35" s="190"/>
      <c r="F35" s="191">
        <f>'収支集計票（入力不要）'!D6</f>
        <v>0</v>
      </c>
      <c r="G35" s="192"/>
      <c r="H35" s="26"/>
      <c r="I35" s="219"/>
      <c r="J35" s="220"/>
      <c r="K35" s="221"/>
      <c r="L35" s="222"/>
      <c r="M35" s="220"/>
      <c r="N35" s="221"/>
      <c r="O35" s="222"/>
      <c r="P35" s="26"/>
      <c r="Q35" s="73"/>
      <c r="R35" s="223"/>
      <c r="S35" s="182"/>
    </row>
    <row r="36" spans="1:19" ht="30.75" customHeight="1" thickBot="1" x14ac:dyDescent="0.25">
      <c r="A36" s="24"/>
      <c r="B36" s="146"/>
      <c r="C36" s="309"/>
      <c r="D36" s="224" t="s">
        <v>44</v>
      </c>
      <c r="E36" s="199"/>
      <c r="F36" s="200">
        <f>SUM(F34:F35)</f>
        <v>0</v>
      </c>
      <c r="G36" s="201"/>
      <c r="H36" s="225"/>
      <c r="I36" s="226"/>
      <c r="J36" s="227"/>
      <c r="K36" s="228"/>
      <c r="L36" s="229"/>
      <c r="M36" s="227"/>
      <c r="N36" s="228"/>
      <c r="O36" s="229"/>
      <c r="P36" s="225"/>
      <c r="Q36" s="230"/>
      <c r="R36" s="231"/>
      <c r="S36" s="182"/>
    </row>
    <row r="37" spans="1:19" ht="30.75" customHeight="1" thickTop="1" x14ac:dyDescent="0.2">
      <c r="A37" s="24"/>
      <c r="B37" s="146"/>
      <c r="C37" s="310" t="s">
        <v>46</v>
      </c>
      <c r="D37" s="218" t="s">
        <v>66</v>
      </c>
      <c r="E37" s="209"/>
      <c r="F37" s="232">
        <f>候補者と公営などのデータ!D29</f>
        <v>0</v>
      </c>
      <c r="G37" s="211"/>
      <c r="H37" s="189"/>
      <c r="I37" s="212"/>
      <c r="J37" s="213"/>
      <c r="K37" s="214"/>
      <c r="L37" s="215"/>
      <c r="M37" s="213"/>
      <c r="N37" s="214"/>
      <c r="O37" s="215"/>
      <c r="P37" s="189"/>
      <c r="Q37" s="216"/>
      <c r="R37" s="217"/>
      <c r="S37" s="182"/>
    </row>
    <row r="38" spans="1:19" ht="30.75" customHeight="1" x14ac:dyDescent="0.2">
      <c r="A38" s="24"/>
      <c r="B38" s="146"/>
      <c r="C38" s="308"/>
      <c r="D38" s="218" t="s">
        <v>67</v>
      </c>
      <c r="E38" s="190"/>
      <c r="F38" s="233">
        <f>候補者と公営などのデータ!D30</f>
        <v>0</v>
      </c>
      <c r="G38" s="192"/>
      <c r="H38" s="26"/>
      <c r="I38" s="219"/>
      <c r="J38" s="220"/>
      <c r="K38" s="221"/>
      <c r="L38" s="222"/>
      <c r="M38" s="220"/>
      <c r="N38" s="221"/>
      <c r="O38" s="222"/>
      <c r="P38" s="26"/>
      <c r="Q38" s="73"/>
      <c r="R38" s="223"/>
      <c r="S38" s="182"/>
    </row>
    <row r="39" spans="1:19" ht="30.75" customHeight="1" thickBot="1" x14ac:dyDescent="0.25">
      <c r="A39" s="24"/>
      <c r="B39" s="146"/>
      <c r="C39" s="309"/>
      <c r="D39" s="224" t="s">
        <v>44</v>
      </c>
      <c r="E39" s="199"/>
      <c r="F39" s="234">
        <f>SUM(F37:F38)</f>
        <v>0</v>
      </c>
      <c r="G39" s="201"/>
      <c r="H39" s="225"/>
      <c r="I39" s="226"/>
      <c r="J39" s="227"/>
      <c r="K39" s="228"/>
      <c r="L39" s="229"/>
      <c r="M39" s="227"/>
      <c r="N39" s="228"/>
      <c r="O39" s="229"/>
      <c r="P39" s="225"/>
      <c r="Q39" s="230"/>
      <c r="R39" s="231"/>
      <c r="S39" s="182"/>
    </row>
    <row r="40" spans="1:19" ht="30.75" customHeight="1" thickTop="1" x14ac:dyDescent="0.2">
      <c r="A40" s="24"/>
      <c r="B40" s="146"/>
      <c r="C40" s="310" t="s">
        <v>47</v>
      </c>
      <c r="D40" s="218" t="s">
        <v>66</v>
      </c>
      <c r="E40" s="209"/>
      <c r="F40" s="210">
        <f>F34+F37</f>
        <v>0</v>
      </c>
      <c r="G40" s="211"/>
      <c r="H40" s="189"/>
      <c r="I40" s="212"/>
      <c r="J40" s="213"/>
      <c r="K40" s="214"/>
      <c r="L40" s="215"/>
      <c r="M40" s="213"/>
      <c r="N40" s="214"/>
      <c r="O40" s="215"/>
      <c r="P40" s="189"/>
      <c r="Q40" s="216"/>
      <c r="R40" s="217"/>
      <c r="S40" s="182"/>
    </row>
    <row r="41" spans="1:19" ht="30.75" customHeight="1" x14ac:dyDescent="0.2">
      <c r="A41" s="24"/>
      <c r="B41" s="146"/>
      <c r="C41" s="308"/>
      <c r="D41" s="218" t="s">
        <v>67</v>
      </c>
      <c r="E41" s="190"/>
      <c r="F41" s="210">
        <f>F35+F38</f>
        <v>0</v>
      </c>
      <c r="G41" s="192"/>
      <c r="H41" s="26"/>
      <c r="I41" s="219"/>
      <c r="J41" s="220"/>
      <c r="K41" s="221"/>
      <c r="L41" s="222"/>
      <c r="M41" s="220"/>
      <c r="N41" s="221"/>
      <c r="O41" s="222"/>
      <c r="P41" s="26"/>
      <c r="Q41" s="73"/>
      <c r="R41" s="223"/>
      <c r="S41" s="182"/>
    </row>
    <row r="42" spans="1:19" ht="30.75" customHeight="1" thickBot="1" x14ac:dyDescent="0.25">
      <c r="A42" s="24"/>
      <c r="B42" s="146"/>
      <c r="C42" s="311"/>
      <c r="D42" s="235" t="s">
        <v>44</v>
      </c>
      <c r="E42" s="236"/>
      <c r="F42" s="237">
        <f>SUM(F40:F41)</f>
        <v>0</v>
      </c>
      <c r="G42" s="238"/>
      <c r="H42" s="239"/>
      <c r="I42" s="240"/>
      <c r="J42" s="241"/>
      <c r="K42" s="242"/>
      <c r="L42" s="243"/>
      <c r="M42" s="241"/>
      <c r="N42" s="242"/>
      <c r="O42" s="243"/>
      <c r="P42" s="239"/>
      <c r="Q42" s="244"/>
      <c r="R42" s="245"/>
      <c r="S42" s="182"/>
    </row>
    <row r="43" spans="1:19" ht="16.5" customHeight="1" thickBot="1" x14ac:dyDescent="0.25">
      <c r="A43" s="24"/>
      <c r="B43" s="146"/>
      <c r="C43" s="246"/>
      <c r="D43" s="246"/>
      <c r="E43" s="247"/>
      <c r="F43" s="248"/>
      <c r="G43" s="249"/>
      <c r="H43" s="182"/>
      <c r="I43" s="250"/>
      <c r="J43" s="130"/>
      <c r="K43" s="130"/>
      <c r="L43" s="130"/>
      <c r="M43" s="130"/>
      <c r="N43" s="130"/>
      <c r="O43" s="130"/>
      <c r="P43" s="182"/>
      <c r="Q43" s="130"/>
      <c r="R43" s="130"/>
      <c r="S43" s="182"/>
    </row>
    <row r="44" spans="1:19" ht="22.5" customHeight="1" x14ac:dyDescent="0.2">
      <c r="A44" s="24"/>
      <c r="B44" s="146"/>
      <c r="C44" s="316" t="s">
        <v>73</v>
      </c>
      <c r="D44" s="317"/>
      <c r="E44" s="315" t="s">
        <v>72</v>
      </c>
      <c r="F44" s="315"/>
      <c r="G44" s="315"/>
      <c r="H44" s="315"/>
      <c r="I44" s="251"/>
      <c r="J44" s="252"/>
      <c r="K44" s="252"/>
      <c r="L44" s="252"/>
      <c r="M44" s="252"/>
      <c r="N44" s="253" t="s">
        <v>192</v>
      </c>
      <c r="O44" s="252"/>
      <c r="P44" s="254"/>
      <c r="Q44" s="252"/>
      <c r="R44" s="255"/>
      <c r="S44" s="182"/>
    </row>
    <row r="45" spans="1:19" ht="22.5" customHeight="1" x14ac:dyDescent="0.2">
      <c r="A45" s="24"/>
      <c r="B45" s="146"/>
      <c r="C45" s="318"/>
      <c r="D45" s="319"/>
      <c r="E45" s="247"/>
      <c r="F45" s="312" t="s">
        <v>89</v>
      </c>
      <c r="G45" s="313"/>
      <c r="H45" s="313"/>
      <c r="I45" s="313"/>
      <c r="J45" s="130"/>
      <c r="K45" s="256">
        <f>Q324</f>
        <v>0</v>
      </c>
      <c r="L45" s="130"/>
      <c r="M45" s="130"/>
      <c r="N45" s="388">
        <f>候補者と公営などのデータ!C27</f>
        <v>0</v>
      </c>
      <c r="O45" s="388"/>
      <c r="P45" s="388"/>
      <c r="Q45" s="388"/>
      <c r="R45" s="389"/>
      <c r="S45" s="182"/>
    </row>
    <row r="46" spans="1:19" ht="22.5" customHeight="1" x14ac:dyDescent="0.2">
      <c r="A46" s="24"/>
      <c r="B46" s="146"/>
      <c r="C46" s="318"/>
      <c r="D46" s="319"/>
      <c r="E46" s="247"/>
      <c r="F46" s="313" t="s">
        <v>88</v>
      </c>
      <c r="G46" s="313"/>
      <c r="H46" s="313"/>
      <c r="I46" s="313"/>
      <c r="J46" s="130"/>
      <c r="K46" s="256">
        <f>Q325</f>
        <v>0</v>
      </c>
      <c r="L46" s="130"/>
      <c r="M46" s="130"/>
      <c r="N46" s="388"/>
      <c r="O46" s="388"/>
      <c r="P46" s="388"/>
      <c r="Q46" s="388"/>
      <c r="R46" s="389"/>
      <c r="S46" s="182"/>
    </row>
    <row r="47" spans="1:19" ht="22.5" customHeight="1" thickBot="1" x14ac:dyDescent="0.25">
      <c r="A47" s="24"/>
      <c r="B47" s="146"/>
      <c r="C47" s="320"/>
      <c r="D47" s="321"/>
      <c r="E47" s="257"/>
      <c r="F47" s="314" t="s">
        <v>171</v>
      </c>
      <c r="G47" s="314"/>
      <c r="H47" s="314"/>
      <c r="I47" s="314"/>
      <c r="J47" s="258"/>
      <c r="K47" s="259">
        <f>SUM(K45:K46)</f>
        <v>0</v>
      </c>
      <c r="L47" s="258"/>
      <c r="M47" s="258"/>
      <c r="N47" s="390"/>
      <c r="O47" s="390"/>
      <c r="P47" s="390"/>
      <c r="Q47" s="390"/>
      <c r="R47" s="391"/>
      <c r="S47" s="182"/>
    </row>
    <row r="48" spans="1:19" x14ac:dyDescent="0.2">
      <c r="A48" s="24"/>
      <c r="B48" s="146"/>
      <c r="C48" s="158"/>
      <c r="D48" s="158"/>
      <c r="E48" s="159"/>
      <c r="F48" s="24"/>
      <c r="G48" s="24"/>
      <c r="H48" s="24"/>
      <c r="I48" s="24"/>
      <c r="J48" s="24"/>
      <c r="K48" s="24"/>
      <c r="L48" s="24"/>
      <c r="M48" s="24"/>
      <c r="N48" s="24"/>
      <c r="O48" s="24"/>
      <c r="P48" s="146"/>
      <c r="Q48" s="24"/>
      <c r="R48" s="24"/>
      <c r="S48" s="146"/>
    </row>
    <row r="49" spans="1:22" ht="24" customHeight="1" thickBot="1" x14ac:dyDescent="0.25">
      <c r="A49" s="24"/>
      <c r="B49" s="146"/>
      <c r="C49" s="343" t="s">
        <v>53</v>
      </c>
      <c r="D49" s="343"/>
      <c r="E49" s="159"/>
      <c r="F49" s="24"/>
      <c r="G49" s="24"/>
      <c r="H49" s="24"/>
      <c r="I49" s="24"/>
      <c r="J49" s="24"/>
      <c r="K49" s="24"/>
      <c r="L49" s="24"/>
      <c r="M49" s="24"/>
      <c r="N49" s="24"/>
      <c r="O49" s="24"/>
      <c r="P49" s="146"/>
      <c r="Q49" s="24"/>
      <c r="R49" s="24"/>
      <c r="S49" s="146"/>
    </row>
    <row r="50" spans="1:22" ht="18.75" customHeight="1" x14ac:dyDescent="0.2">
      <c r="A50" s="24"/>
      <c r="B50" s="146"/>
      <c r="C50" s="377" t="s">
        <v>35</v>
      </c>
      <c r="D50" s="317"/>
      <c r="E50" s="180"/>
      <c r="F50" s="380" t="s">
        <v>42</v>
      </c>
      <c r="G50" s="181"/>
      <c r="H50" s="337" t="s">
        <v>65</v>
      </c>
      <c r="I50" s="386" t="s">
        <v>30</v>
      </c>
      <c r="J50" s="335" t="s">
        <v>41</v>
      </c>
      <c r="K50" s="336"/>
      <c r="L50" s="336"/>
      <c r="M50" s="336"/>
      <c r="N50" s="336"/>
      <c r="O50" s="336"/>
      <c r="P50" s="337"/>
      <c r="Q50" s="383" t="s">
        <v>90</v>
      </c>
      <c r="R50" s="333" t="s">
        <v>78</v>
      </c>
      <c r="S50" s="182"/>
    </row>
    <row r="51" spans="1:22" ht="33" customHeight="1" x14ac:dyDescent="0.2">
      <c r="A51" s="24" t="s">
        <v>39</v>
      </c>
      <c r="B51" s="146"/>
      <c r="C51" s="378"/>
      <c r="D51" s="379"/>
      <c r="E51" s="183"/>
      <c r="F51" s="381"/>
      <c r="G51" s="184"/>
      <c r="H51" s="385"/>
      <c r="I51" s="387"/>
      <c r="J51" s="185"/>
      <c r="K51" s="186" t="s">
        <v>36</v>
      </c>
      <c r="L51" s="187"/>
      <c r="M51" s="188"/>
      <c r="N51" s="186" t="s">
        <v>37</v>
      </c>
      <c r="O51" s="187"/>
      <c r="P51" s="189" t="s">
        <v>38</v>
      </c>
      <c r="Q51" s="384"/>
      <c r="R51" s="334"/>
      <c r="S51" s="182"/>
    </row>
    <row r="52" spans="1:22" ht="24.75" customHeight="1" x14ac:dyDescent="0.2">
      <c r="A52" s="24" t="e">
        <f>DGET(【支出】基礎データ!C:R,1,U52:V53)</f>
        <v>#NUM!</v>
      </c>
      <c r="B52" s="146">
        <v>1</v>
      </c>
      <c r="C52" s="368" t="s">
        <v>100</v>
      </c>
      <c r="D52" s="369"/>
      <c r="E52" s="260"/>
      <c r="F52" s="261"/>
      <c r="G52" s="192"/>
      <c r="H52" s="262"/>
      <c r="I52" s="262"/>
      <c r="J52" s="193"/>
      <c r="K52" s="194"/>
      <c r="L52" s="195"/>
      <c r="M52" s="193"/>
      <c r="N52" s="194"/>
      <c r="O52" s="195"/>
      <c r="P52" s="196"/>
      <c r="Q52" s="197"/>
      <c r="R52" s="198"/>
      <c r="S52" s="182"/>
      <c r="U52" s="10" t="s">
        <v>24</v>
      </c>
      <c r="V52" s="10" t="s">
        <v>40</v>
      </c>
    </row>
    <row r="53" spans="1:22" ht="24.75" customHeight="1" x14ac:dyDescent="0.2">
      <c r="A53" s="146">
        <v>1</v>
      </c>
      <c r="B53" s="146" t="e">
        <f t="dataTable" ref="B53:B72" dt2D="1" dtr="1" r1="U53" r2="V53"/>
        <v>#VALUE!</v>
      </c>
      <c r="C53" s="263"/>
      <c r="D53" s="264" t="str">
        <f>IFERROR(VLOOKUP(B53,【支出】基礎データ!C:O,6),"")</f>
        <v/>
      </c>
      <c r="E53" s="190"/>
      <c r="F53" s="191" t="str">
        <f>IFERROR(VLOOKUP(B53,【支出】基礎データ!C:O,7),"")</f>
        <v/>
      </c>
      <c r="G53" s="192"/>
      <c r="H53" s="196" t="str">
        <f>IFERROR(VLOOKUP(B53,【支出】基礎データ!C:P,5),"")</f>
        <v/>
      </c>
      <c r="I53" s="219" t="str">
        <f>IFERROR(VLOOKUP(B53,【支出】基礎データ!C:O,8),"")</f>
        <v/>
      </c>
      <c r="J53" s="193"/>
      <c r="K53" s="194" t="str">
        <f>IFERROR(VLOOKUP(B53,【支出】基礎データ!C:P,9),"")</f>
        <v/>
      </c>
      <c r="L53" s="195"/>
      <c r="M53" s="193"/>
      <c r="N53" s="194" t="str">
        <f>IFERROR(VLOOKUP(B53,【支出】基礎データ!C:O,10),"")</f>
        <v/>
      </c>
      <c r="O53" s="195"/>
      <c r="P53" s="196" t="str">
        <f>IFERROR(VLOOKUP(B53,【支出】基礎データ!C:O,11),"")</f>
        <v/>
      </c>
      <c r="Q53" s="197" t="str">
        <f>IFERROR(VLOOKUP(B53,【支出】基礎データ!C:O,12),"")</f>
        <v/>
      </c>
      <c r="R53" s="198" t="str">
        <f>IFERROR(VLOOKUP(B53,【支出】基礎データ!C:O,13),"")</f>
        <v/>
      </c>
      <c r="S53" s="265" t="str">
        <f>IFERROR(VLOOKUP(B53,【支出】基礎データ!C:P,14),"")</f>
        <v/>
      </c>
      <c r="U53" s="1"/>
      <c r="V53" s="1"/>
    </row>
    <row r="54" spans="1:22" ht="24.75" customHeight="1" x14ac:dyDescent="0.2">
      <c r="A54" s="146">
        <v>2</v>
      </c>
      <c r="B54" s="146" t="e">
        <v>#VALUE!</v>
      </c>
      <c r="C54" s="263"/>
      <c r="D54" s="264" t="str">
        <f>IFERROR(VLOOKUP(B54,【支出】基礎データ!C:O,6),"")</f>
        <v/>
      </c>
      <c r="E54" s="190"/>
      <c r="F54" s="191" t="str">
        <f>IFERROR(VLOOKUP(B54,【支出】基礎データ!C:O,7),"")</f>
        <v/>
      </c>
      <c r="G54" s="192"/>
      <c r="H54" s="196" t="str">
        <f>IFERROR(VLOOKUP(B54,【支出】基礎データ!C:P,5),"")</f>
        <v/>
      </c>
      <c r="I54" s="219" t="str">
        <f>IFERROR(VLOOKUP(B54,【支出】基礎データ!C:O,8),"")</f>
        <v/>
      </c>
      <c r="J54" s="193"/>
      <c r="K54" s="194" t="str">
        <f>IFERROR(VLOOKUP(B54,【支出】基礎データ!C:P,9),"")</f>
        <v/>
      </c>
      <c r="L54" s="195"/>
      <c r="M54" s="193"/>
      <c r="N54" s="194" t="str">
        <f>IFERROR(VLOOKUP(B54,【支出】基礎データ!C:O,10),"")</f>
        <v/>
      </c>
      <c r="O54" s="195"/>
      <c r="P54" s="196" t="str">
        <f>IFERROR(VLOOKUP(B54,【支出】基礎データ!C:O,11),"")</f>
        <v/>
      </c>
      <c r="Q54" s="197" t="str">
        <f>IFERROR(VLOOKUP(B54,【支出】基礎データ!C:O,12),"")</f>
        <v/>
      </c>
      <c r="R54" s="198" t="str">
        <f>IFERROR(VLOOKUP(B54,【支出】基礎データ!C:O,13),"")</f>
        <v/>
      </c>
      <c r="S54" s="265" t="str">
        <f>IFERROR(VLOOKUP(B54,【支出】基礎データ!C:P,14),"")</f>
        <v/>
      </c>
    </row>
    <row r="55" spans="1:22" ht="24.75" customHeight="1" x14ac:dyDescent="0.2">
      <c r="A55" s="146">
        <v>3</v>
      </c>
      <c r="B55" s="146" t="e">
        <v>#VALUE!</v>
      </c>
      <c r="C55" s="263"/>
      <c r="D55" s="264" t="str">
        <f>IFERROR(VLOOKUP(B55,【支出】基礎データ!C:O,6),"")</f>
        <v/>
      </c>
      <c r="E55" s="190"/>
      <c r="F55" s="191" t="str">
        <f>IFERROR(VLOOKUP(B55,【支出】基礎データ!C:O,7),"")</f>
        <v/>
      </c>
      <c r="G55" s="192"/>
      <c r="H55" s="196" t="str">
        <f>IFERROR(VLOOKUP(B55,【支出】基礎データ!C:P,5),"")</f>
        <v/>
      </c>
      <c r="I55" s="219" t="str">
        <f>IFERROR(VLOOKUP(B55,【支出】基礎データ!C:O,8),"")</f>
        <v/>
      </c>
      <c r="J55" s="193"/>
      <c r="K55" s="194" t="str">
        <f>IFERROR(VLOOKUP(B55,【支出】基礎データ!C:P,9),"")</f>
        <v/>
      </c>
      <c r="L55" s="195"/>
      <c r="M55" s="193"/>
      <c r="N55" s="194" t="str">
        <f>IFERROR(VLOOKUP(B55,【支出】基礎データ!C:O,10),"")</f>
        <v/>
      </c>
      <c r="O55" s="195"/>
      <c r="P55" s="196" t="str">
        <f>IFERROR(VLOOKUP(B55,【支出】基礎データ!C:O,11),"")</f>
        <v/>
      </c>
      <c r="Q55" s="197" t="str">
        <f>IFERROR(VLOOKUP(B55,【支出】基礎データ!C:O,12),"")</f>
        <v/>
      </c>
      <c r="R55" s="198" t="str">
        <f>IFERROR(VLOOKUP(B55,【支出】基礎データ!C:O,13),"")</f>
        <v/>
      </c>
      <c r="S55" s="265" t="str">
        <f>IFERROR(VLOOKUP(B55,【支出】基礎データ!C:P,14),"")</f>
        <v/>
      </c>
    </row>
    <row r="56" spans="1:22" ht="24.75" customHeight="1" x14ac:dyDescent="0.2">
      <c r="A56" s="146">
        <v>4</v>
      </c>
      <c r="B56" s="146" t="e">
        <v>#VALUE!</v>
      </c>
      <c r="C56" s="263"/>
      <c r="D56" s="264" t="str">
        <f>IFERROR(VLOOKUP(B56,【支出】基礎データ!C:O,6),"")</f>
        <v/>
      </c>
      <c r="E56" s="190"/>
      <c r="F56" s="191" t="str">
        <f>IFERROR(VLOOKUP(B56,【支出】基礎データ!C:O,7),"")</f>
        <v/>
      </c>
      <c r="G56" s="192"/>
      <c r="H56" s="196" t="str">
        <f>IFERROR(VLOOKUP(B56,【支出】基礎データ!C:P,5),"")</f>
        <v/>
      </c>
      <c r="I56" s="219" t="str">
        <f>IFERROR(VLOOKUP(B56,【支出】基礎データ!C:O,8),"")</f>
        <v/>
      </c>
      <c r="J56" s="193"/>
      <c r="K56" s="194" t="str">
        <f>IFERROR(VLOOKUP(B56,【支出】基礎データ!C:P,9),"")</f>
        <v/>
      </c>
      <c r="L56" s="195"/>
      <c r="M56" s="193"/>
      <c r="N56" s="194" t="str">
        <f>IFERROR(VLOOKUP(B56,【支出】基礎データ!C:O,10),"")</f>
        <v/>
      </c>
      <c r="O56" s="195"/>
      <c r="P56" s="196" t="str">
        <f>IFERROR(VLOOKUP(B56,【支出】基礎データ!C:O,11),"")</f>
        <v/>
      </c>
      <c r="Q56" s="197" t="str">
        <f>IFERROR(VLOOKUP(B56,【支出】基礎データ!C:O,12),"")</f>
        <v/>
      </c>
      <c r="R56" s="198" t="str">
        <f>IFERROR(VLOOKUP(B56,【支出】基礎データ!C:O,13),"")</f>
        <v/>
      </c>
      <c r="S56" s="265" t="str">
        <f>IFERROR(VLOOKUP(B56,【支出】基礎データ!C:P,14),"")</f>
        <v/>
      </c>
    </row>
    <row r="57" spans="1:22" ht="24.75" customHeight="1" x14ac:dyDescent="0.2">
      <c r="A57" s="146">
        <v>5</v>
      </c>
      <c r="B57" s="146" t="e">
        <v>#VALUE!</v>
      </c>
      <c r="C57" s="263"/>
      <c r="D57" s="264" t="str">
        <f>IFERROR(VLOOKUP(B57,【支出】基礎データ!C:O,6),"")</f>
        <v/>
      </c>
      <c r="E57" s="190"/>
      <c r="F57" s="191" t="str">
        <f>IFERROR(VLOOKUP(B57,【支出】基礎データ!C:O,7),"")</f>
        <v/>
      </c>
      <c r="G57" s="192"/>
      <c r="H57" s="196" t="str">
        <f>IFERROR(VLOOKUP(B57,【支出】基礎データ!C:P,5),"")</f>
        <v/>
      </c>
      <c r="I57" s="219" t="str">
        <f>IFERROR(VLOOKUP(B57,【支出】基礎データ!C:O,8),"")</f>
        <v/>
      </c>
      <c r="J57" s="193"/>
      <c r="K57" s="194" t="str">
        <f>IFERROR(VLOOKUP(B57,【支出】基礎データ!C:P,9),"")</f>
        <v/>
      </c>
      <c r="L57" s="195"/>
      <c r="M57" s="193"/>
      <c r="N57" s="194" t="str">
        <f>IFERROR(VLOOKUP(B57,【支出】基礎データ!C:O,10),"")</f>
        <v/>
      </c>
      <c r="O57" s="195"/>
      <c r="P57" s="196" t="str">
        <f>IFERROR(VLOOKUP(B57,【支出】基礎データ!C:O,11),"")</f>
        <v/>
      </c>
      <c r="Q57" s="197" t="str">
        <f>IFERROR(VLOOKUP(B57,【支出】基礎データ!C:O,12),"")</f>
        <v/>
      </c>
      <c r="R57" s="198" t="str">
        <f>IFERROR(VLOOKUP(B57,【支出】基礎データ!C:O,13),"")</f>
        <v/>
      </c>
      <c r="S57" s="265" t="str">
        <f>IFERROR(VLOOKUP(B57,【支出】基礎データ!C:P,14),"")</f>
        <v/>
      </c>
    </row>
    <row r="58" spans="1:22" ht="24.75" customHeight="1" x14ac:dyDescent="0.2">
      <c r="A58" s="146">
        <v>6</v>
      </c>
      <c r="B58" s="146" t="e">
        <v>#VALUE!</v>
      </c>
      <c r="C58" s="263"/>
      <c r="D58" s="264" t="str">
        <f>IFERROR(VLOOKUP(B58,【支出】基礎データ!C:O,6),"")</f>
        <v/>
      </c>
      <c r="E58" s="190"/>
      <c r="F58" s="191" t="str">
        <f>IFERROR(VLOOKUP(B58,【支出】基礎データ!C:O,7),"")</f>
        <v/>
      </c>
      <c r="G58" s="192"/>
      <c r="H58" s="196" t="str">
        <f>IFERROR(VLOOKUP(B58,【支出】基礎データ!C:P,5),"")</f>
        <v/>
      </c>
      <c r="I58" s="219" t="str">
        <f>IFERROR(VLOOKUP(B58,【支出】基礎データ!C:O,8),"")</f>
        <v/>
      </c>
      <c r="J58" s="193"/>
      <c r="K58" s="194" t="str">
        <f>IFERROR(VLOOKUP(B58,【支出】基礎データ!C:P,9),"")</f>
        <v/>
      </c>
      <c r="L58" s="195"/>
      <c r="M58" s="193"/>
      <c r="N58" s="194" t="str">
        <f>IFERROR(VLOOKUP(B58,【支出】基礎データ!C:O,10),"")</f>
        <v/>
      </c>
      <c r="O58" s="195"/>
      <c r="P58" s="196" t="str">
        <f>IFERROR(VLOOKUP(B58,【支出】基礎データ!C:O,11),"")</f>
        <v/>
      </c>
      <c r="Q58" s="197" t="str">
        <f>IFERROR(VLOOKUP(B58,【支出】基礎データ!C:O,12),"")</f>
        <v/>
      </c>
      <c r="R58" s="198" t="str">
        <f>IFERROR(VLOOKUP(B58,【支出】基礎データ!C:O,13),"")</f>
        <v/>
      </c>
      <c r="S58" s="265" t="str">
        <f>IFERROR(VLOOKUP(B58,【支出】基礎データ!C:P,14),"")</f>
        <v/>
      </c>
    </row>
    <row r="59" spans="1:22" ht="24.75" customHeight="1" x14ac:dyDescent="0.2">
      <c r="A59" s="146">
        <v>7</v>
      </c>
      <c r="B59" s="146" t="e">
        <v>#VALUE!</v>
      </c>
      <c r="C59" s="263"/>
      <c r="D59" s="264" t="str">
        <f>IFERROR(VLOOKUP(B59,【支出】基礎データ!C:O,6),"")</f>
        <v/>
      </c>
      <c r="E59" s="190"/>
      <c r="F59" s="191" t="str">
        <f>IFERROR(VLOOKUP(B59,【支出】基礎データ!C:O,7),"")</f>
        <v/>
      </c>
      <c r="G59" s="192"/>
      <c r="H59" s="196" t="str">
        <f>IFERROR(VLOOKUP(B59,【支出】基礎データ!C:P,5),"")</f>
        <v/>
      </c>
      <c r="I59" s="219" t="str">
        <f>IFERROR(VLOOKUP(B59,【支出】基礎データ!C:O,8),"")</f>
        <v/>
      </c>
      <c r="J59" s="193"/>
      <c r="K59" s="194" t="str">
        <f>IFERROR(VLOOKUP(B59,【支出】基礎データ!C:P,9),"")</f>
        <v/>
      </c>
      <c r="L59" s="195"/>
      <c r="M59" s="193"/>
      <c r="N59" s="194" t="str">
        <f>IFERROR(VLOOKUP(B59,【支出】基礎データ!C:O,10),"")</f>
        <v/>
      </c>
      <c r="O59" s="195"/>
      <c r="P59" s="196" t="str">
        <f>IFERROR(VLOOKUP(B59,【支出】基礎データ!C:O,11),"")</f>
        <v/>
      </c>
      <c r="Q59" s="197" t="str">
        <f>IFERROR(VLOOKUP(B59,【支出】基礎データ!C:O,12),"")</f>
        <v/>
      </c>
      <c r="R59" s="198" t="str">
        <f>IFERROR(VLOOKUP(B59,【支出】基礎データ!C:O,13),"")</f>
        <v/>
      </c>
      <c r="S59" s="265" t="str">
        <f>IFERROR(VLOOKUP(B59,【支出】基礎データ!C:P,14),"")</f>
        <v/>
      </c>
    </row>
    <row r="60" spans="1:22" ht="24.75" customHeight="1" x14ac:dyDescent="0.2">
      <c r="A60" s="146">
        <v>8</v>
      </c>
      <c r="B60" s="146" t="e">
        <v>#VALUE!</v>
      </c>
      <c r="C60" s="263"/>
      <c r="D60" s="264" t="str">
        <f>IFERROR(VLOOKUP(B60,【支出】基礎データ!C:O,6),"")</f>
        <v/>
      </c>
      <c r="E60" s="190"/>
      <c r="F60" s="191" t="str">
        <f>IFERROR(VLOOKUP(B60,【支出】基礎データ!C:O,7),"")</f>
        <v/>
      </c>
      <c r="G60" s="192"/>
      <c r="H60" s="196" t="str">
        <f>IFERROR(VLOOKUP(B60,【支出】基礎データ!C:P,5),"")</f>
        <v/>
      </c>
      <c r="I60" s="219" t="str">
        <f>IFERROR(VLOOKUP(B60,【支出】基礎データ!C:O,8),"")</f>
        <v/>
      </c>
      <c r="J60" s="193"/>
      <c r="K60" s="194" t="str">
        <f>IFERROR(VLOOKUP(B60,【支出】基礎データ!C:P,9),"")</f>
        <v/>
      </c>
      <c r="L60" s="195"/>
      <c r="M60" s="193"/>
      <c r="N60" s="194" t="str">
        <f>IFERROR(VLOOKUP(B60,【支出】基礎データ!C:O,10),"")</f>
        <v/>
      </c>
      <c r="O60" s="195"/>
      <c r="P60" s="196" t="str">
        <f>IFERROR(VLOOKUP(B60,【支出】基礎データ!C:O,11),"")</f>
        <v/>
      </c>
      <c r="Q60" s="197" t="str">
        <f>IFERROR(VLOOKUP(B60,【支出】基礎データ!C:O,12),"")</f>
        <v/>
      </c>
      <c r="R60" s="198" t="str">
        <f>IFERROR(VLOOKUP(B60,【支出】基礎データ!C:O,13),"")</f>
        <v/>
      </c>
      <c r="S60" s="265" t="str">
        <f>IFERROR(VLOOKUP(B60,【支出】基礎データ!C:P,14),"")</f>
        <v/>
      </c>
    </row>
    <row r="61" spans="1:22" ht="24.75" customHeight="1" x14ac:dyDescent="0.2">
      <c r="A61" s="146">
        <v>9</v>
      </c>
      <c r="B61" s="146" t="e">
        <v>#VALUE!</v>
      </c>
      <c r="C61" s="263"/>
      <c r="D61" s="264" t="str">
        <f>IFERROR(VLOOKUP(B61,【支出】基礎データ!C:O,6),"")</f>
        <v/>
      </c>
      <c r="E61" s="190"/>
      <c r="F61" s="191" t="str">
        <f>IFERROR(VLOOKUP(B61,【支出】基礎データ!C:O,7),"")</f>
        <v/>
      </c>
      <c r="G61" s="192"/>
      <c r="H61" s="196" t="str">
        <f>IFERROR(VLOOKUP(B61,【支出】基礎データ!C:P,5),"")</f>
        <v/>
      </c>
      <c r="I61" s="219" t="str">
        <f>IFERROR(VLOOKUP(B61,【支出】基礎データ!C:O,8),"")</f>
        <v/>
      </c>
      <c r="J61" s="193"/>
      <c r="K61" s="194" t="str">
        <f>IFERROR(VLOOKUP(B61,【支出】基礎データ!C:P,9),"")</f>
        <v/>
      </c>
      <c r="L61" s="195"/>
      <c r="M61" s="193"/>
      <c r="N61" s="194" t="str">
        <f>IFERROR(VLOOKUP(B61,【支出】基礎データ!C:O,10),"")</f>
        <v/>
      </c>
      <c r="O61" s="195"/>
      <c r="P61" s="196" t="str">
        <f>IFERROR(VLOOKUP(B61,【支出】基礎データ!C:O,11),"")</f>
        <v/>
      </c>
      <c r="Q61" s="197" t="str">
        <f>IFERROR(VLOOKUP(B61,【支出】基礎データ!C:O,12),"")</f>
        <v/>
      </c>
      <c r="R61" s="198" t="str">
        <f>IFERROR(VLOOKUP(B61,【支出】基礎データ!C:O,13),"")</f>
        <v/>
      </c>
      <c r="S61" s="265" t="str">
        <f>IFERROR(VLOOKUP(B61,【支出】基礎データ!C:P,14),"")</f>
        <v/>
      </c>
    </row>
    <row r="62" spans="1:22" ht="24.75" customHeight="1" x14ac:dyDescent="0.2">
      <c r="A62" s="146">
        <v>10</v>
      </c>
      <c r="B62" s="146" t="e">
        <v>#VALUE!</v>
      </c>
      <c r="C62" s="263"/>
      <c r="D62" s="264" t="str">
        <f>IFERROR(VLOOKUP(B62,【支出】基礎データ!C:O,6),"")</f>
        <v/>
      </c>
      <c r="E62" s="190"/>
      <c r="F62" s="191" t="str">
        <f>IFERROR(VLOOKUP(B62,【支出】基礎データ!C:O,7),"")</f>
        <v/>
      </c>
      <c r="G62" s="192"/>
      <c r="H62" s="196" t="str">
        <f>IFERROR(VLOOKUP(B62,【支出】基礎データ!C:P,5),"")</f>
        <v/>
      </c>
      <c r="I62" s="219" t="str">
        <f>IFERROR(VLOOKUP(B62,【支出】基礎データ!C:O,8),"")</f>
        <v/>
      </c>
      <c r="J62" s="193"/>
      <c r="K62" s="194" t="str">
        <f>IFERROR(VLOOKUP(B62,【支出】基礎データ!C:P,9),"")</f>
        <v/>
      </c>
      <c r="L62" s="195"/>
      <c r="M62" s="193"/>
      <c r="N62" s="194" t="str">
        <f>IFERROR(VLOOKUP(B62,【支出】基礎データ!C:O,10),"")</f>
        <v/>
      </c>
      <c r="O62" s="195"/>
      <c r="P62" s="196" t="str">
        <f>IFERROR(VLOOKUP(B62,【支出】基礎データ!C:O,11),"")</f>
        <v/>
      </c>
      <c r="Q62" s="197" t="str">
        <f>IFERROR(VLOOKUP(B62,【支出】基礎データ!C:O,12),"")</f>
        <v/>
      </c>
      <c r="R62" s="198" t="str">
        <f>IFERROR(VLOOKUP(B62,【支出】基礎データ!C:O,13),"")</f>
        <v/>
      </c>
      <c r="S62" s="265" t="str">
        <f>IFERROR(VLOOKUP(B62,【支出】基礎データ!C:P,14),"")</f>
        <v/>
      </c>
    </row>
    <row r="63" spans="1:22" ht="24.75" customHeight="1" x14ac:dyDescent="0.2">
      <c r="A63" s="146">
        <v>11</v>
      </c>
      <c r="B63" s="146" t="e">
        <v>#VALUE!</v>
      </c>
      <c r="C63" s="263"/>
      <c r="D63" s="264" t="str">
        <f>IFERROR(VLOOKUP(B63,【支出】基礎データ!C:O,6),"")</f>
        <v/>
      </c>
      <c r="E63" s="190"/>
      <c r="F63" s="191" t="str">
        <f>IFERROR(VLOOKUP(B63,【支出】基礎データ!C:O,7),"")</f>
        <v/>
      </c>
      <c r="G63" s="192"/>
      <c r="H63" s="196" t="str">
        <f>IFERROR(VLOOKUP(B63,【支出】基礎データ!C:P,5),"")</f>
        <v/>
      </c>
      <c r="I63" s="219" t="str">
        <f>IFERROR(VLOOKUP(B63,【支出】基礎データ!C:O,8),"")</f>
        <v/>
      </c>
      <c r="J63" s="193"/>
      <c r="K63" s="194" t="str">
        <f>IFERROR(VLOOKUP(B63,【支出】基礎データ!C:P,9),"")</f>
        <v/>
      </c>
      <c r="L63" s="195"/>
      <c r="M63" s="193"/>
      <c r="N63" s="194" t="str">
        <f>IFERROR(VLOOKUP(B63,【支出】基礎データ!C:O,10),"")</f>
        <v/>
      </c>
      <c r="O63" s="195"/>
      <c r="P63" s="196" t="str">
        <f>IFERROR(VLOOKUP(B63,【支出】基礎データ!C:O,11),"")</f>
        <v/>
      </c>
      <c r="Q63" s="197" t="str">
        <f>IFERROR(VLOOKUP(B63,【支出】基礎データ!C:O,12),"")</f>
        <v/>
      </c>
      <c r="R63" s="198" t="str">
        <f>IFERROR(VLOOKUP(B63,【支出】基礎データ!C:O,13),"")</f>
        <v/>
      </c>
      <c r="S63" s="265" t="str">
        <f>IFERROR(VLOOKUP(B63,【支出】基礎データ!C:P,14),"")</f>
        <v/>
      </c>
    </row>
    <row r="64" spans="1:22" ht="24.75" customHeight="1" x14ac:dyDescent="0.2">
      <c r="A64" s="146">
        <v>12</v>
      </c>
      <c r="B64" s="146" t="e">
        <v>#VALUE!</v>
      </c>
      <c r="C64" s="263"/>
      <c r="D64" s="264" t="str">
        <f>IFERROR(VLOOKUP(B64,【支出】基礎データ!C:O,6),"")</f>
        <v/>
      </c>
      <c r="E64" s="190"/>
      <c r="F64" s="191" t="str">
        <f>IFERROR(VLOOKUP(B64,【支出】基礎データ!C:O,7),"")</f>
        <v/>
      </c>
      <c r="G64" s="192"/>
      <c r="H64" s="196" t="str">
        <f>IFERROR(VLOOKUP(B64,【支出】基礎データ!C:P,5),"")</f>
        <v/>
      </c>
      <c r="I64" s="219" t="str">
        <f>IFERROR(VLOOKUP(B64,【支出】基礎データ!C:O,8),"")</f>
        <v/>
      </c>
      <c r="J64" s="193"/>
      <c r="K64" s="194" t="str">
        <f>IFERROR(VLOOKUP(B64,【支出】基礎データ!C:P,9),"")</f>
        <v/>
      </c>
      <c r="L64" s="195"/>
      <c r="M64" s="193"/>
      <c r="N64" s="194" t="str">
        <f>IFERROR(VLOOKUP(B64,【支出】基礎データ!C:O,10),"")</f>
        <v/>
      </c>
      <c r="O64" s="195"/>
      <c r="P64" s="196" t="str">
        <f>IFERROR(VLOOKUP(B64,【支出】基礎データ!C:O,11),"")</f>
        <v/>
      </c>
      <c r="Q64" s="197" t="str">
        <f>IFERROR(VLOOKUP(B64,【支出】基礎データ!C:O,12),"")</f>
        <v/>
      </c>
      <c r="R64" s="198" t="str">
        <f>IFERROR(VLOOKUP(B64,【支出】基礎データ!C:O,13),"")</f>
        <v/>
      </c>
      <c r="S64" s="265" t="str">
        <f>IFERROR(VLOOKUP(B64,【支出】基礎データ!C:P,14),"")</f>
        <v/>
      </c>
    </row>
    <row r="65" spans="1:22" ht="24.75" customHeight="1" x14ac:dyDescent="0.2">
      <c r="A65" s="146">
        <v>13</v>
      </c>
      <c r="B65" s="146" t="e">
        <v>#VALUE!</v>
      </c>
      <c r="C65" s="263"/>
      <c r="D65" s="264" t="str">
        <f>IFERROR(VLOOKUP(B65,【支出】基礎データ!C:O,6),"")</f>
        <v/>
      </c>
      <c r="E65" s="190"/>
      <c r="F65" s="191" t="str">
        <f>IFERROR(VLOOKUP(B65,【支出】基礎データ!C:O,7),"")</f>
        <v/>
      </c>
      <c r="G65" s="192"/>
      <c r="H65" s="196" t="str">
        <f>IFERROR(VLOOKUP(B65,【支出】基礎データ!C:P,5),"")</f>
        <v/>
      </c>
      <c r="I65" s="219" t="str">
        <f>IFERROR(VLOOKUP(B65,【支出】基礎データ!C:O,8),"")</f>
        <v/>
      </c>
      <c r="J65" s="193"/>
      <c r="K65" s="194" t="str">
        <f>IFERROR(VLOOKUP(B65,【支出】基礎データ!C:P,9),"")</f>
        <v/>
      </c>
      <c r="L65" s="195"/>
      <c r="M65" s="193"/>
      <c r="N65" s="194" t="str">
        <f>IFERROR(VLOOKUP(B65,【支出】基礎データ!C:O,10),"")</f>
        <v/>
      </c>
      <c r="O65" s="195"/>
      <c r="P65" s="196" t="str">
        <f>IFERROR(VLOOKUP(B65,【支出】基礎データ!C:O,11),"")</f>
        <v/>
      </c>
      <c r="Q65" s="197" t="str">
        <f>IFERROR(VLOOKUP(B65,【支出】基礎データ!C:O,12),"")</f>
        <v/>
      </c>
      <c r="R65" s="198" t="str">
        <f>IFERROR(VLOOKUP(B65,【支出】基礎データ!C:O,13),"")</f>
        <v/>
      </c>
      <c r="S65" s="265" t="str">
        <f>IFERROR(VLOOKUP(B65,【支出】基礎データ!C:P,14),"")</f>
        <v/>
      </c>
    </row>
    <row r="66" spans="1:22" ht="24.75" customHeight="1" x14ac:dyDescent="0.2">
      <c r="A66" s="146">
        <v>14</v>
      </c>
      <c r="B66" s="146" t="e">
        <v>#VALUE!</v>
      </c>
      <c r="C66" s="263"/>
      <c r="D66" s="264" t="str">
        <f>IFERROR(VLOOKUP(B66,【支出】基礎データ!C:O,6),"")</f>
        <v/>
      </c>
      <c r="E66" s="190"/>
      <c r="F66" s="191" t="str">
        <f>IFERROR(VLOOKUP(B66,【支出】基礎データ!C:O,7),"")</f>
        <v/>
      </c>
      <c r="G66" s="192"/>
      <c r="H66" s="196" t="str">
        <f>IFERROR(VLOOKUP(B66,【支出】基礎データ!C:P,5),"")</f>
        <v/>
      </c>
      <c r="I66" s="219" t="str">
        <f>IFERROR(VLOOKUP(B66,【支出】基礎データ!C:O,8),"")</f>
        <v/>
      </c>
      <c r="J66" s="193"/>
      <c r="K66" s="194" t="str">
        <f>IFERROR(VLOOKUP(B66,【支出】基礎データ!C:P,9),"")</f>
        <v/>
      </c>
      <c r="L66" s="195"/>
      <c r="M66" s="193"/>
      <c r="N66" s="194" t="str">
        <f>IFERROR(VLOOKUP(B66,【支出】基礎データ!C:O,10),"")</f>
        <v/>
      </c>
      <c r="O66" s="195"/>
      <c r="P66" s="196" t="str">
        <f>IFERROR(VLOOKUP(B66,【支出】基礎データ!C:O,11),"")</f>
        <v/>
      </c>
      <c r="Q66" s="197" t="str">
        <f>IFERROR(VLOOKUP(B66,【支出】基礎データ!C:O,12),"")</f>
        <v/>
      </c>
      <c r="R66" s="198" t="str">
        <f>IFERROR(VLOOKUP(B66,【支出】基礎データ!C:O,13),"")</f>
        <v/>
      </c>
      <c r="S66" s="265" t="str">
        <f>IFERROR(VLOOKUP(B66,【支出】基礎データ!C:P,14),"")</f>
        <v/>
      </c>
    </row>
    <row r="67" spans="1:22" ht="24.75" customHeight="1" x14ac:dyDescent="0.2">
      <c r="A67" s="146">
        <v>15</v>
      </c>
      <c r="B67" s="146" t="e">
        <v>#VALUE!</v>
      </c>
      <c r="C67" s="263"/>
      <c r="D67" s="264" t="str">
        <f>IFERROR(VLOOKUP(B67,【支出】基礎データ!C:O,6),"")</f>
        <v/>
      </c>
      <c r="E67" s="190"/>
      <c r="F67" s="191" t="str">
        <f>IFERROR(VLOOKUP(B67,【支出】基礎データ!C:O,7),"")</f>
        <v/>
      </c>
      <c r="G67" s="192"/>
      <c r="H67" s="196" t="str">
        <f>IFERROR(VLOOKUP(B67,【支出】基礎データ!C:P,5),"")</f>
        <v/>
      </c>
      <c r="I67" s="219" t="str">
        <f>IFERROR(VLOOKUP(B67,【支出】基礎データ!C:O,8),"")</f>
        <v/>
      </c>
      <c r="J67" s="193"/>
      <c r="K67" s="194" t="str">
        <f>IFERROR(VLOOKUP(B67,【支出】基礎データ!C:P,9),"")</f>
        <v/>
      </c>
      <c r="L67" s="195"/>
      <c r="M67" s="193"/>
      <c r="N67" s="194" t="str">
        <f>IFERROR(VLOOKUP(B67,【支出】基礎データ!C:O,10),"")</f>
        <v/>
      </c>
      <c r="O67" s="195"/>
      <c r="P67" s="196" t="str">
        <f>IFERROR(VLOOKUP(B67,【支出】基礎データ!C:O,11),"")</f>
        <v/>
      </c>
      <c r="Q67" s="197" t="str">
        <f>IFERROR(VLOOKUP(B67,【支出】基礎データ!C:O,12),"")</f>
        <v/>
      </c>
      <c r="R67" s="198" t="str">
        <f>IFERROR(VLOOKUP(B67,【支出】基礎データ!C:O,13),"")</f>
        <v/>
      </c>
      <c r="S67" s="265" t="str">
        <f>IFERROR(VLOOKUP(B67,【支出】基礎データ!C:P,14),"")</f>
        <v/>
      </c>
    </row>
    <row r="68" spans="1:22" ht="24.75" customHeight="1" x14ac:dyDescent="0.2">
      <c r="A68" s="146">
        <v>16</v>
      </c>
      <c r="B68" s="146" t="e">
        <v>#VALUE!</v>
      </c>
      <c r="C68" s="263"/>
      <c r="D68" s="264" t="str">
        <f>IFERROR(VLOOKUP(B68,【支出】基礎データ!C:O,6),"")</f>
        <v/>
      </c>
      <c r="E68" s="190"/>
      <c r="F68" s="191" t="str">
        <f>IFERROR(VLOOKUP(B68,【支出】基礎データ!C:O,7),"")</f>
        <v/>
      </c>
      <c r="G68" s="192"/>
      <c r="H68" s="196" t="str">
        <f>IFERROR(VLOOKUP(B68,【支出】基礎データ!C:P,5),"")</f>
        <v/>
      </c>
      <c r="I68" s="219" t="str">
        <f>IFERROR(VLOOKUP(B68,【支出】基礎データ!C:O,8),"")</f>
        <v/>
      </c>
      <c r="J68" s="193"/>
      <c r="K68" s="194" t="str">
        <f>IFERROR(VLOOKUP(B68,【支出】基礎データ!C:P,9),"")</f>
        <v/>
      </c>
      <c r="L68" s="195"/>
      <c r="M68" s="193"/>
      <c r="N68" s="194" t="str">
        <f>IFERROR(VLOOKUP(B68,【支出】基礎データ!C:O,10),"")</f>
        <v/>
      </c>
      <c r="O68" s="195"/>
      <c r="P68" s="196" t="str">
        <f>IFERROR(VLOOKUP(B68,【支出】基礎データ!C:O,11),"")</f>
        <v/>
      </c>
      <c r="Q68" s="197" t="str">
        <f>IFERROR(VLOOKUP(B68,【支出】基礎データ!C:O,12),"")</f>
        <v/>
      </c>
      <c r="R68" s="198" t="str">
        <f>IFERROR(VLOOKUP(B68,【支出】基礎データ!C:O,13),"")</f>
        <v/>
      </c>
      <c r="S68" s="265" t="str">
        <f>IFERROR(VLOOKUP(B68,【支出】基礎データ!C:P,14),"")</f>
        <v/>
      </c>
    </row>
    <row r="69" spans="1:22" ht="24.75" customHeight="1" x14ac:dyDescent="0.2">
      <c r="A69" s="146">
        <v>17</v>
      </c>
      <c r="B69" s="146" t="e">
        <v>#VALUE!</v>
      </c>
      <c r="C69" s="263"/>
      <c r="D69" s="264" t="str">
        <f>IFERROR(VLOOKUP(B69,【支出】基礎データ!C:O,6),"")</f>
        <v/>
      </c>
      <c r="E69" s="190"/>
      <c r="F69" s="191" t="str">
        <f>IFERROR(VLOOKUP(B69,【支出】基礎データ!C:O,7),"")</f>
        <v/>
      </c>
      <c r="G69" s="192"/>
      <c r="H69" s="196" t="str">
        <f>IFERROR(VLOOKUP(B69,【支出】基礎データ!C:P,5),"")</f>
        <v/>
      </c>
      <c r="I69" s="219" t="str">
        <f>IFERROR(VLOOKUP(B69,【支出】基礎データ!C:O,8),"")</f>
        <v/>
      </c>
      <c r="J69" s="193"/>
      <c r="K69" s="194" t="str">
        <f>IFERROR(VLOOKUP(B69,【支出】基礎データ!C:P,9),"")</f>
        <v/>
      </c>
      <c r="L69" s="195"/>
      <c r="M69" s="193"/>
      <c r="N69" s="194" t="str">
        <f>IFERROR(VLOOKUP(B69,【支出】基礎データ!C:O,10),"")</f>
        <v/>
      </c>
      <c r="O69" s="195"/>
      <c r="P69" s="196" t="str">
        <f>IFERROR(VLOOKUP(B69,【支出】基礎データ!C:O,11),"")</f>
        <v/>
      </c>
      <c r="Q69" s="197" t="str">
        <f>IFERROR(VLOOKUP(B69,【支出】基礎データ!C:O,12),"")</f>
        <v/>
      </c>
      <c r="R69" s="198" t="str">
        <f>IFERROR(VLOOKUP(B69,【支出】基礎データ!C:O,13),"")</f>
        <v/>
      </c>
      <c r="S69" s="265" t="str">
        <f>IFERROR(VLOOKUP(B69,【支出】基礎データ!C:P,14),"")</f>
        <v/>
      </c>
    </row>
    <row r="70" spans="1:22" ht="24.75" customHeight="1" x14ac:dyDescent="0.2">
      <c r="A70" s="146">
        <v>18</v>
      </c>
      <c r="B70" s="146" t="e">
        <v>#VALUE!</v>
      </c>
      <c r="C70" s="263"/>
      <c r="D70" s="264" t="str">
        <f>IFERROR(VLOOKUP(B70,【支出】基礎データ!C:O,6),"")</f>
        <v/>
      </c>
      <c r="E70" s="190"/>
      <c r="F70" s="191" t="str">
        <f>IFERROR(VLOOKUP(B70,【支出】基礎データ!C:O,7),"")</f>
        <v/>
      </c>
      <c r="G70" s="192"/>
      <c r="H70" s="196" t="str">
        <f>IFERROR(VLOOKUP(B70,【支出】基礎データ!C:P,5),"")</f>
        <v/>
      </c>
      <c r="I70" s="219" t="str">
        <f>IFERROR(VLOOKUP(B70,【支出】基礎データ!C:O,8),"")</f>
        <v/>
      </c>
      <c r="J70" s="193"/>
      <c r="K70" s="194" t="str">
        <f>IFERROR(VLOOKUP(B70,【支出】基礎データ!C:P,9),"")</f>
        <v/>
      </c>
      <c r="L70" s="195"/>
      <c r="M70" s="193"/>
      <c r="N70" s="194" t="str">
        <f>IFERROR(VLOOKUP(B70,【支出】基礎データ!C:O,10),"")</f>
        <v/>
      </c>
      <c r="O70" s="195"/>
      <c r="P70" s="196" t="str">
        <f>IFERROR(VLOOKUP(B70,【支出】基礎データ!C:O,11),"")</f>
        <v/>
      </c>
      <c r="Q70" s="197" t="str">
        <f>IFERROR(VLOOKUP(B70,【支出】基礎データ!C:O,12),"")</f>
        <v/>
      </c>
      <c r="R70" s="198" t="str">
        <f>IFERROR(VLOOKUP(B70,【支出】基礎データ!C:O,13),"")</f>
        <v/>
      </c>
      <c r="S70" s="265" t="str">
        <f>IFERROR(VLOOKUP(B70,【支出】基礎データ!C:P,14),"")</f>
        <v/>
      </c>
    </row>
    <row r="71" spans="1:22" ht="24.75" customHeight="1" x14ac:dyDescent="0.2">
      <c r="A71" s="146">
        <v>19</v>
      </c>
      <c r="B71" s="146" t="e">
        <v>#VALUE!</v>
      </c>
      <c r="C71" s="263"/>
      <c r="D71" s="264" t="str">
        <f>IFERROR(VLOOKUP(B71,【支出】基礎データ!C:O,6),"")</f>
        <v/>
      </c>
      <c r="E71" s="190"/>
      <c r="F71" s="191" t="str">
        <f>IFERROR(VLOOKUP(B71,【支出】基礎データ!C:O,7),"")</f>
        <v/>
      </c>
      <c r="G71" s="192"/>
      <c r="H71" s="196" t="str">
        <f>IFERROR(VLOOKUP(B71,【支出】基礎データ!C:P,5),"")</f>
        <v/>
      </c>
      <c r="I71" s="219" t="str">
        <f>IFERROR(VLOOKUP(B71,【支出】基礎データ!C:O,8),"")</f>
        <v/>
      </c>
      <c r="J71" s="193"/>
      <c r="K71" s="194" t="str">
        <f>IFERROR(VLOOKUP(B71,【支出】基礎データ!C:P,9),"")</f>
        <v/>
      </c>
      <c r="L71" s="195"/>
      <c r="M71" s="193"/>
      <c r="N71" s="194" t="str">
        <f>IFERROR(VLOOKUP(B71,【支出】基礎データ!C:O,10),"")</f>
        <v/>
      </c>
      <c r="O71" s="195"/>
      <c r="P71" s="196" t="str">
        <f>IFERROR(VLOOKUP(B71,【支出】基礎データ!C:O,11),"")</f>
        <v/>
      </c>
      <c r="Q71" s="197" t="str">
        <f>IFERROR(VLOOKUP(B71,【支出】基礎データ!C:O,12),"")</f>
        <v/>
      </c>
      <c r="R71" s="198" t="str">
        <f>IFERROR(VLOOKUP(B71,【支出】基礎データ!C:O,13),"")</f>
        <v/>
      </c>
      <c r="S71" s="265" t="str">
        <f>IFERROR(VLOOKUP(B71,【支出】基礎データ!C:P,14),"")</f>
        <v/>
      </c>
    </row>
    <row r="72" spans="1:22" ht="24.75" customHeight="1" x14ac:dyDescent="0.2">
      <c r="A72" s="146">
        <v>20</v>
      </c>
      <c r="B72" s="146" t="e">
        <v>#VALUE!</v>
      </c>
      <c r="C72" s="263"/>
      <c r="D72" s="264" t="str">
        <f>IFERROR(VLOOKUP(B72,【支出】基礎データ!C:O,6),"")</f>
        <v/>
      </c>
      <c r="E72" s="190"/>
      <c r="F72" s="191" t="str">
        <f>IFERROR(VLOOKUP(B72,【支出】基礎データ!C:O,7),"")</f>
        <v/>
      </c>
      <c r="G72" s="192"/>
      <c r="H72" s="196" t="str">
        <f>IFERROR(VLOOKUP(B72,【支出】基礎データ!C:P,5),"")</f>
        <v/>
      </c>
      <c r="I72" s="219" t="str">
        <f>IFERROR(VLOOKUP(B72,【支出】基礎データ!C:O,8),"")</f>
        <v/>
      </c>
      <c r="J72" s="193"/>
      <c r="K72" s="194" t="str">
        <f>IFERROR(VLOOKUP(B72,【支出】基礎データ!C:P,9),"")</f>
        <v/>
      </c>
      <c r="L72" s="195"/>
      <c r="M72" s="193"/>
      <c r="N72" s="194" t="str">
        <f>IFERROR(VLOOKUP(B72,【支出】基礎データ!C:O,10),"")</f>
        <v/>
      </c>
      <c r="O72" s="195"/>
      <c r="P72" s="196" t="str">
        <f>IFERROR(VLOOKUP(B72,【支出】基礎データ!C:O,11),"")</f>
        <v/>
      </c>
      <c r="Q72" s="197" t="str">
        <f>IFERROR(VLOOKUP(B72,【支出】基礎データ!C:O,12),"")</f>
        <v/>
      </c>
      <c r="R72" s="198" t="str">
        <f>IFERROR(VLOOKUP(B72,【支出】基礎データ!C:O,13),"")</f>
        <v/>
      </c>
      <c r="S72" s="265" t="str">
        <f>IFERROR(VLOOKUP(B72,【支出】基礎データ!C:P,14),"")</f>
        <v/>
      </c>
    </row>
    <row r="73" spans="1:22" ht="24.75" customHeight="1" x14ac:dyDescent="0.2">
      <c r="A73" s="24"/>
      <c r="B73" s="146"/>
      <c r="C73" s="326" t="s">
        <v>34</v>
      </c>
      <c r="D73" s="327"/>
      <c r="E73" s="266"/>
      <c r="F73" s="191">
        <f>SUM(F53:F72)</f>
        <v>0</v>
      </c>
      <c r="G73" s="192"/>
      <c r="H73" s="196"/>
      <c r="I73" s="262"/>
      <c r="J73" s="193"/>
      <c r="K73" s="194"/>
      <c r="L73" s="195"/>
      <c r="M73" s="193"/>
      <c r="N73" s="194"/>
      <c r="O73" s="195"/>
      <c r="P73" s="196"/>
      <c r="Q73" s="197"/>
      <c r="R73" s="198"/>
      <c r="S73" s="265"/>
    </row>
    <row r="74" spans="1:22" ht="24.75" customHeight="1" x14ac:dyDescent="0.2">
      <c r="A74" s="24" t="e">
        <f>DGET(【支出】基礎データ!C:R,1,U74:V75)</f>
        <v>#NUM!</v>
      </c>
      <c r="B74" s="146">
        <v>2</v>
      </c>
      <c r="C74" s="368" t="s">
        <v>99</v>
      </c>
      <c r="D74" s="369"/>
      <c r="E74" s="260"/>
      <c r="F74" s="261"/>
      <c r="G74" s="192"/>
      <c r="H74" s="262"/>
      <c r="I74" s="262"/>
      <c r="J74" s="193"/>
      <c r="K74" s="194"/>
      <c r="L74" s="195"/>
      <c r="M74" s="193"/>
      <c r="N74" s="194"/>
      <c r="O74" s="195"/>
      <c r="P74" s="196"/>
      <c r="Q74" s="197"/>
      <c r="R74" s="198"/>
      <c r="S74" s="265"/>
      <c r="U74" s="10" t="s">
        <v>24</v>
      </c>
      <c r="V74" s="10" t="s">
        <v>40</v>
      </c>
    </row>
    <row r="75" spans="1:22" ht="24.75" customHeight="1" x14ac:dyDescent="0.2">
      <c r="A75" s="146">
        <v>1</v>
      </c>
      <c r="B75" s="146" t="e">
        <f t="dataTable" ref="B75:B94" dt2D="1" dtr="1" r1="U75" r2="V75"/>
        <v>#VALUE!</v>
      </c>
      <c r="C75" s="263"/>
      <c r="D75" s="264" t="str">
        <f>IFERROR(VLOOKUP(B75,【支出】基礎データ!C:O,6),"")</f>
        <v/>
      </c>
      <c r="E75" s="190"/>
      <c r="F75" s="191" t="str">
        <f>IFERROR(VLOOKUP(B75,【支出】基礎データ!C:O,7),"")</f>
        <v/>
      </c>
      <c r="G75" s="192"/>
      <c r="H75" s="196" t="str">
        <f>IFERROR(VLOOKUP(B75,【支出】基礎データ!C:P,5),"")</f>
        <v/>
      </c>
      <c r="I75" s="219" t="str">
        <f>IFERROR(VLOOKUP(B75,【支出】基礎データ!C:O,8),"")</f>
        <v/>
      </c>
      <c r="J75" s="193"/>
      <c r="K75" s="194" t="str">
        <f>IFERROR(VLOOKUP(B75,【支出】基礎データ!C:P,9),"")</f>
        <v/>
      </c>
      <c r="L75" s="195"/>
      <c r="M75" s="193"/>
      <c r="N75" s="194" t="str">
        <f>IFERROR(VLOOKUP(B75,【支出】基礎データ!C:O,10),"")</f>
        <v/>
      </c>
      <c r="O75" s="195"/>
      <c r="P75" s="196" t="str">
        <f>IFERROR(VLOOKUP(B75,【支出】基礎データ!C:O,11),"")</f>
        <v/>
      </c>
      <c r="Q75" s="197" t="str">
        <f>IFERROR(VLOOKUP(B75,【支出】基礎データ!C:O,12),"")</f>
        <v/>
      </c>
      <c r="R75" s="198" t="str">
        <f>IFERROR(VLOOKUP(B75,【支出】基礎データ!C:O,13),"")</f>
        <v/>
      </c>
      <c r="S75" s="265" t="str">
        <f>IFERROR(VLOOKUP(B75,【支出】基礎データ!C:P,14),"")</f>
        <v/>
      </c>
      <c r="U75" s="1"/>
      <c r="V75" s="1"/>
    </row>
    <row r="76" spans="1:22" ht="24.75" customHeight="1" x14ac:dyDescent="0.2">
      <c r="A76" s="146">
        <v>2</v>
      </c>
      <c r="B76" s="146" t="e">
        <v>#VALUE!</v>
      </c>
      <c r="C76" s="263"/>
      <c r="D76" s="264" t="str">
        <f>IFERROR(VLOOKUP(B76,【支出】基礎データ!C:O,6),"")</f>
        <v/>
      </c>
      <c r="E76" s="190"/>
      <c r="F76" s="191" t="str">
        <f>IFERROR(VLOOKUP(B76,【支出】基礎データ!C:O,7),"")</f>
        <v/>
      </c>
      <c r="G76" s="192"/>
      <c r="H76" s="196" t="str">
        <f>IFERROR(VLOOKUP(B76,【支出】基礎データ!C:P,5),"")</f>
        <v/>
      </c>
      <c r="I76" s="219" t="str">
        <f>IFERROR(VLOOKUP(B76,【支出】基礎データ!C:O,8),"")</f>
        <v/>
      </c>
      <c r="J76" s="193"/>
      <c r="K76" s="194" t="str">
        <f>IFERROR(VLOOKUP(B76,【支出】基礎データ!C:P,9),"")</f>
        <v/>
      </c>
      <c r="L76" s="195"/>
      <c r="M76" s="193"/>
      <c r="N76" s="194" t="str">
        <f>IFERROR(VLOOKUP(B76,【支出】基礎データ!C:O,10),"")</f>
        <v/>
      </c>
      <c r="O76" s="195"/>
      <c r="P76" s="196" t="str">
        <f>IFERROR(VLOOKUP(B76,【支出】基礎データ!C:O,11),"")</f>
        <v/>
      </c>
      <c r="Q76" s="197" t="str">
        <f>IFERROR(VLOOKUP(B76,【支出】基礎データ!C:O,12),"")</f>
        <v/>
      </c>
      <c r="R76" s="198" t="str">
        <f>IFERROR(VLOOKUP(B76,【支出】基礎データ!C:O,13),"")</f>
        <v/>
      </c>
      <c r="S76" s="265" t="str">
        <f>IFERROR(VLOOKUP(B76,【支出】基礎データ!C:P,14),"")</f>
        <v/>
      </c>
    </row>
    <row r="77" spans="1:22" ht="24.75" customHeight="1" x14ac:dyDescent="0.2">
      <c r="A77" s="146">
        <v>3</v>
      </c>
      <c r="B77" s="146" t="e">
        <v>#VALUE!</v>
      </c>
      <c r="C77" s="263"/>
      <c r="D77" s="264" t="str">
        <f>IFERROR(VLOOKUP(B77,【支出】基礎データ!C:O,6),"")</f>
        <v/>
      </c>
      <c r="E77" s="190"/>
      <c r="F77" s="191" t="str">
        <f>IFERROR(VLOOKUP(B77,【支出】基礎データ!C:O,7),"")</f>
        <v/>
      </c>
      <c r="G77" s="192"/>
      <c r="H77" s="196" t="str">
        <f>IFERROR(VLOOKUP(B77,【支出】基礎データ!C:P,5),"")</f>
        <v/>
      </c>
      <c r="I77" s="219" t="str">
        <f>IFERROR(VLOOKUP(B77,【支出】基礎データ!C:O,8),"")</f>
        <v/>
      </c>
      <c r="J77" s="193"/>
      <c r="K77" s="194" t="str">
        <f>IFERROR(VLOOKUP(B77,【支出】基礎データ!C:P,9),"")</f>
        <v/>
      </c>
      <c r="L77" s="195"/>
      <c r="M77" s="193"/>
      <c r="N77" s="194" t="str">
        <f>IFERROR(VLOOKUP(B77,【支出】基礎データ!C:O,10),"")</f>
        <v/>
      </c>
      <c r="O77" s="195"/>
      <c r="P77" s="196" t="str">
        <f>IFERROR(VLOOKUP(B77,【支出】基礎データ!C:O,11),"")</f>
        <v/>
      </c>
      <c r="Q77" s="197" t="str">
        <f>IFERROR(VLOOKUP(B77,【支出】基礎データ!C:O,12),"")</f>
        <v/>
      </c>
      <c r="R77" s="198" t="str">
        <f>IFERROR(VLOOKUP(B77,【支出】基礎データ!C:O,13),"")</f>
        <v/>
      </c>
      <c r="S77" s="265" t="str">
        <f>IFERROR(VLOOKUP(B77,【支出】基礎データ!C:P,14),"")</f>
        <v/>
      </c>
    </row>
    <row r="78" spans="1:22" ht="24.75" customHeight="1" x14ac:dyDescent="0.2">
      <c r="A78" s="146">
        <v>4</v>
      </c>
      <c r="B78" s="146" t="e">
        <v>#VALUE!</v>
      </c>
      <c r="C78" s="263"/>
      <c r="D78" s="264" t="str">
        <f>IFERROR(VLOOKUP(B78,【支出】基礎データ!C:O,6),"")</f>
        <v/>
      </c>
      <c r="E78" s="190"/>
      <c r="F78" s="191" t="str">
        <f>IFERROR(VLOOKUP(B78,【支出】基礎データ!C:O,7),"")</f>
        <v/>
      </c>
      <c r="G78" s="192"/>
      <c r="H78" s="196" t="str">
        <f>IFERROR(VLOOKUP(B78,【支出】基礎データ!C:P,5),"")</f>
        <v/>
      </c>
      <c r="I78" s="219" t="str">
        <f>IFERROR(VLOOKUP(B78,【支出】基礎データ!C:O,8),"")</f>
        <v/>
      </c>
      <c r="J78" s="193"/>
      <c r="K78" s="194" t="str">
        <f>IFERROR(VLOOKUP(B78,【支出】基礎データ!C:P,9),"")</f>
        <v/>
      </c>
      <c r="L78" s="195"/>
      <c r="M78" s="193"/>
      <c r="N78" s="194" t="str">
        <f>IFERROR(VLOOKUP(B78,【支出】基礎データ!C:O,10),"")</f>
        <v/>
      </c>
      <c r="O78" s="195"/>
      <c r="P78" s="196" t="str">
        <f>IFERROR(VLOOKUP(B78,【支出】基礎データ!C:O,11),"")</f>
        <v/>
      </c>
      <c r="Q78" s="197" t="str">
        <f>IFERROR(VLOOKUP(B78,【支出】基礎データ!C:O,12),"")</f>
        <v/>
      </c>
      <c r="R78" s="198" t="str">
        <f>IFERROR(VLOOKUP(B78,【支出】基礎データ!C:O,13),"")</f>
        <v/>
      </c>
      <c r="S78" s="265" t="str">
        <f>IFERROR(VLOOKUP(B78,【支出】基礎データ!C:P,14),"")</f>
        <v/>
      </c>
    </row>
    <row r="79" spans="1:22" ht="24.75" customHeight="1" x14ac:dyDescent="0.2">
      <c r="A79" s="146">
        <v>5</v>
      </c>
      <c r="B79" s="146" t="e">
        <v>#VALUE!</v>
      </c>
      <c r="C79" s="263"/>
      <c r="D79" s="264" t="str">
        <f>IFERROR(VLOOKUP(B79,【支出】基礎データ!C:O,6),"")</f>
        <v/>
      </c>
      <c r="E79" s="190"/>
      <c r="F79" s="191" t="str">
        <f>IFERROR(VLOOKUP(B79,【支出】基礎データ!C:O,7),"")</f>
        <v/>
      </c>
      <c r="G79" s="192"/>
      <c r="H79" s="196" t="str">
        <f>IFERROR(VLOOKUP(B79,【支出】基礎データ!C:P,5),"")</f>
        <v/>
      </c>
      <c r="I79" s="219" t="str">
        <f>IFERROR(VLOOKUP(B79,【支出】基礎データ!C:O,8),"")</f>
        <v/>
      </c>
      <c r="J79" s="193"/>
      <c r="K79" s="194" t="str">
        <f>IFERROR(VLOOKUP(B79,【支出】基礎データ!C:P,9),"")</f>
        <v/>
      </c>
      <c r="L79" s="195"/>
      <c r="M79" s="193"/>
      <c r="N79" s="194" t="str">
        <f>IFERROR(VLOOKUP(B79,【支出】基礎データ!C:O,10),"")</f>
        <v/>
      </c>
      <c r="O79" s="195"/>
      <c r="P79" s="196" t="str">
        <f>IFERROR(VLOOKUP(B79,【支出】基礎データ!C:O,11),"")</f>
        <v/>
      </c>
      <c r="Q79" s="197" t="str">
        <f>IFERROR(VLOOKUP(B79,【支出】基礎データ!C:O,12),"")</f>
        <v/>
      </c>
      <c r="R79" s="198" t="str">
        <f>IFERROR(VLOOKUP(B79,【支出】基礎データ!C:O,13),"")</f>
        <v/>
      </c>
      <c r="S79" s="265" t="str">
        <f>IFERROR(VLOOKUP(B79,【支出】基礎データ!C:P,14),"")</f>
        <v/>
      </c>
    </row>
    <row r="80" spans="1:22" ht="24.75" customHeight="1" x14ac:dyDescent="0.2">
      <c r="A80" s="146">
        <v>6</v>
      </c>
      <c r="B80" s="146" t="e">
        <v>#VALUE!</v>
      </c>
      <c r="C80" s="263"/>
      <c r="D80" s="264" t="str">
        <f>IFERROR(VLOOKUP(B80,【支出】基礎データ!C:O,6),"")</f>
        <v/>
      </c>
      <c r="E80" s="190"/>
      <c r="F80" s="191" t="str">
        <f>IFERROR(VLOOKUP(B80,【支出】基礎データ!C:O,7),"")</f>
        <v/>
      </c>
      <c r="G80" s="192"/>
      <c r="H80" s="196" t="str">
        <f>IFERROR(VLOOKUP(B80,【支出】基礎データ!C:P,5),"")</f>
        <v/>
      </c>
      <c r="I80" s="219" t="str">
        <f>IFERROR(VLOOKUP(B80,【支出】基礎データ!C:O,8),"")</f>
        <v/>
      </c>
      <c r="J80" s="193"/>
      <c r="K80" s="194" t="str">
        <f>IFERROR(VLOOKUP(B80,【支出】基礎データ!C:P,9),"")</f>
        <v/>
      </c>
      <c r="L80" s="195"/>
      <c r="M80" s="193"/>
      <c r="N80" s="194" t="str">
        <f>IFERROR(VLOOKUP(B80,【支出】基礎データ!C:O,10),"")</f>
        <v/>
      </c>
      <c r="O80" s="195"/>
      <c r="P80" s="196" t="str">
        <f>IFERROR(VLOOKUP(B80,【支出】基礎データ!C:O,11),"")</f>
        <v/>
      </c>
      <c r="Q80" s="197" t="str">
        <f>IFERROR(VLOOKUP(B80,【支出】基礎データ!C:O,12),"")</f>
        <v/>
      </c>
      <c r="R80" s="198" t="str">
        <f>IFERROR(VLOOKUP(B80,【支出】基礎データ!C:O,13),"")</f>
        <v/>
      </c>
      <c r="S80" s="265" t="str">
        <f>IFERROR(VLOOKUP(B80,【支出】基礎データ!C:P,14),"")</f>
        <v/>
      </c>
    </row>
    <row r="81" spans="1:22" ht="24.75" customHeight="1" x14ac:dyDescent="0.2">
      <c r="A81" s="146">
        <v>7</v>
      </c>
      <c r="B81" s="146" t="e">
        <v>#VALUE!</v>
      </c>
      <c r="C81" s="263"/>
      <c r="D81" s="264" t="str">
        <f>IFERROR(VLOOKUP(B81,【支出】基礎データ!C:O,6),"")</f>
        <v/>
      </c>
      <c r="E81" s="190"/>
      <c r="F81" s="191" t="str">
        <f>IFERROR(VLOOKUP(B81,【支出】基礎データ!C:O,7),"")</f>
        <v/>
      </c>
      <c r="G81" s="192"/>
      <c r="H81" s="196" t="str">
        <f>IFERROR(VLOOKUP(B81,【支出】基礎データ!C:P,5),"")</f>
        <v/>
      </c>
      <c r="I81" s="219" t="str">
        <f>IFERROR(VLOOKUP(B81,【支出】基礎データ!C:O,8),"")</f>
        <v/>
      </c>
      <c r="J81" s="193"/>
      <c r="K81" s="194" t="str">
        <f>IFERROR(VLOOKUP(B81,【支出】基礎データ!C:P,9),"")</f>
        <v/>
      </c>
      <c r="L81" s="195"/>
      <c r="M81" s="193"/>
      <c r="N81" s="194" t="str">
        <f>IFERROR(VLOOKUP(B81,【支出】基礎データ!C:O,10),"")</f>
        <v/>
      </c>
      <c r="O81" s="195"/>
      <c r="P81" s="196" t="str">
        <f>IFERROR(VLOOKUP(B81,【支出】基礎データ!C:O,11),"")</f>
        <v/>
      </c>
      <c r="Q81" s="197" t="str">
        <f>IFERROR(VLOOKUP(B81,【支出】基礎データ!C:O,12),"")</f>
        <v/>
      </c>
      <c r="R81" s="198" t="str">
        <f>IFERROR(VLOOKUP(B81,【支出】基礎データ!C:O,13),"")</f>
        <v/>
      </c>
      <c r="S81" s="265" t="str">
        <f>IFERROR(VLOOKUP(B81,【支出】基礎データ!C:P,14),"")</f>
        <v/>
      </c>
    </row>
    <row r="82" spans="1:22" ht="24.75" customHeight="1" x14ac:dyDescent="0.2">
      <c r="A82" s="146">
        <v>8</v>
      </c>
      <c r="B82" s="146" t="e">
        <v>#VALUE!</v>
      </c>
      <c r="C82" s="263"/>
      <c r="D82" s="264" t="str">
        <f>IFERROR(VLOOKUP(B82,【支出】基礎データ!C:O,6),"")</f>
        <v/>
      </c>
      <c r="E82" s="190"/>
      <c r="F82" s="191" t="str">
        <f>IFERROR(VLOOKUP(B82,【支出】基礎データ!C:O,7),"")</f>
        <v/>
      </c>
      <c r="G82" s="192"/>
      <c r="H82" s="196" t="str">
        <f>IFERROR(VLOOKUP(B82,【支出】基礎データ!C:P,5),"")</f>
        <v/>
      </c>
      <c r="I82" s="219" t="str">
        <f>IFERROR(VLOOKUP(B82,【支出】基礎データ!C:O,8),"")</f>
        <v/>
      </c>
      <c r="J82" s="193"/>
      <c r="K82" s="194" t="str">
        <f>IFERROR(VLOOKUP(B82,【支出】基礎データ!C:P,9),"")</f>
        <v/>
      </c>
      <c r="L82" s="195"/>
      <c r="M82" s="193"/>
      <c r="N82" s="194" t="str">
        <f>IFERROR(VLOOKUP(B82,【支出】基礎データ!C:O,10),"")</f>
        <v/>
      </c>
      <c r="O82" s="195"/>
      <c r="P82" s="196" t="str">
        <f>IFERROR(VLOOKUP(B82,【支出】基礎データ!C:O,11),"")</f>
        <v/>
      </c>
      <c r="Q82" s="197" t="str">
        <f>IFERROR(VLOOKUP(B82,【支出】基礎データ!C:O,12),"")</f>
        <v/>
      </c>
      <c r="R82" s="198" t="str">
        <f>IFERROR(VLOOKUP(B82,【支出】基礎データ!C:O,13),"")</f>
        <v/>
      </c>
      <c r="S82" s="265" t="str">
        <f>IFERROR(VLOOKUP(B82,【支出】基礎データ!C:P,14),"")</f>
        <v/>
      </c>
    </row>
    <row r="83" spans="1:22" ht="24.75" customHeight="1" x14ac:dyDescent="0.2">
      <c r="A83" s="146">
        <v>9</v>
      </c>
      <c r="B83" s="146" t="e">
        <v>#VALUE!</v>
      </c>
      <c r="C83" s="263"/>
      <c r="D83" s="264" t="str">
        <f>IFERROR(VLOOKUP(B83,【支出】基礎データ!C:O,6),"")</f>
        <v/>
      </c>
      <c r="E83" s="190"/>
      <c r="F83" s="191" t="str">
        <f>IFERROR(VLOOKUP(B83,【支出】基礎データ!C:O,7),"")</f>
        <v/>
      </c>
      <c r="G83" s="192"/>
      <c r="H83" s="196" t="str">
        <f>IFERROR(VLOOKUP(B83,【支出】基礎データ!C:P,5),"")</f>
        <v/>
      </c>
      <c r="I83" s="219" t="str">
        <f>IFERROR(VLOOKUP(B83,【支出】基礎データ!C:O,8),"")</f>
        <v/>
      </c>
      <c r="J83" s="193"/>
      <c r="K83" s="194" t="str">
        <f>IFERROR(VLOOKUP(B83,【支出】基礎データ!C:P,9),"")</f>
        <v/>
      </c>
      <c r="L83" s="195"/>
      <c r="M83" s="193"/>
      <c r="N83" s="194" t="str">
        <f>IFERROR(VLOOKUP(B83,【支出】基礎データ!C:O,10),"")</f>
        <v/>
      </c>
      <c r="O83" s="195"/>
      <c r="P83" s="196" t="str">
        <f>IFERROR(VLOOKUP(B83,【支出】基礎データ!C:O,11),"")</f>
        <v/>
      </c>
      <c r="Q83" s="197" t="str">
        <f>IFERROR(VLOOKUP(B83,【支出】基礎データ!C:O,12),"")</f>
        <v/>
      </c>
      <c r="R83" s="198" t="str">
        <f>IFERROR(VLOOKUP(B83,【支出】基礎データ!C:O,13),"")</f>
        <v/>
      </c>
      <c r="S83" s="265" t="str">
        <f>IFERROR(VLOOKUP(B83,【支出】基礎データ!C:P,14),"")</f>
        <v/>
      </c>
    </row>
    <row r="84" spans="1:22" ht="24.75" customHeight="1" x14ac:dyDescent="0.2">
      <c r="A84" s="146">
        <v>10</v>
      </c>
      <c r="B84" s="146" t="e">
        <v>#VALUE!</v>
      </c>
      <c r="C84" s="263"/>
      <c r="D84" s="264" t="str">
        <f>IFERROR(VLOOKUP(B84,【支出】基礎データ!C:O,6),"")</f>
        <v/>
      </c>
      <c r="E84" s="190"/>
      <c r="F84" s="191" t="str">
        <f>IFERROR(VLOOKUP(B84,【支出】基礎データ!C:O,7),"")</f>
        <v/>
      </c>
      <c r="G84" s="192"/>
      <c r="H84" s="196" t="str">
        <f>IFERROR(VLOOKUP(B84,【支出】基礎データ!C:P,5),"")</f>
        <v/>
      </c>
      <c r="I84" s="219" t="str">
        <f>IFERROR(VLOOKUP(B84,【支出】基礎データ!C:O,8),"")</f>
        <v/>
      </c>
      <c r="J84" s="193"/>
      <c r="K84" s="194" t="str">
        <f>IFERROR(VLOOKUP(B84,【支出】基礎データ!C:P,9),"")</f>
        <v/>
      </c>
      <c r="L84" s="195"/>
      <c r="M84" s="193"/>
      <c r="N84" s="194" t="str">
        <f>IFERROR(VLOOKUP(B84,【支出】基礎データ!C:O,10),"")</f>
        <v/>
      </c>
      <c r="O84" s="195"/>
      <c r="P84" s="196" t="str">
        <f>IFERROR(VLOOKUP(B84,【支出】基礎データ!C:O,11),"")</f>
        <v/>
      </c>
      <c r="Q84" s="197" t="str">
        <f>IFERROR(VLOOKUP(B84,【支出】基礎データ!C:O,12),"")</f>
        <v/>
      </c>
      <c r="R84" s="198" t="str">
        <f>IFERROR(VLOOKUP(B84,【支出】基礎データ!C:O,13),"")</f>
        <v/>
      </c>
      <c r="S84" s="265" t="str">
        <f>IFERROR(VLOOKUP(B84,【支出】基礎データ!C:P,14),"")</f>
        <v/>
      </c>
    </row>
    <row r="85" spans="1:22" ht="24.75" customHeight="1" x14ac:dyDescent="0.2">
      <c r="A85" s="146">
        <v>11</v>
      </c>
      <c r="B85" s="146" t="e">
        <v>#VALUE!</v>
      </c>
      <c r="C85" s="263"/>
      <c r="D85" s="264" t="str">
        <f>IFERROR(VLOOKUP(B85,【支出】基礎データ!C:O,6),"")</f>
        <v/>
      </c>
      <c r="E85" s="190"/>
      <c r="F85" s="191" t="str">
        <f>IFERROR(VLOOKUP(B85,【支出】基礎データ!C:O,7),"")</f>
        <v/>
      </c>
      <c r="G85" s="192"/>
      <c r="H85" s="196" t="str">
        <f>IFERROR(VLOOKUP(B85,【支出】基礎データ!C:P,5),"")</f>
        <v/>
      </c>
      <c r="I85" s="219" t="str">
        <f>IFERROR(VLOOKUP(B85,【支出】基礎データ!C:O,8),"")</f>
        <v/>
      </c>
      <c r="J85" s="193"/>
      <c r="K85" s="194" t="str">
        <f>IFERROR(VLOOKUP(B85,【支出】基礎データ!C:P,9),"")</f>
        <v/>
      </c>
      <c r="L85" s="195"/>
      <c r="M85" s="193"/>
      <c r="N85" s="194" t="str">
        <f>IFERROR(VLOOKUP(B85,【支出】基礎データ!C:O,10),"")</f>
        <v/>
      </c>
      <c r="O85" s="195"/>
      <c r="P85" s="196" t="str">
        <f>IFERROR(VLOOKUP(B85,【支出】基礎データ!C:O,11),"")</f>
        <v/>
      </c>
      <c r="Q85" s="197" t="str">
        <f>IFERROR(VLOOKUP(B85,【支出】基礎データ!C:O,12),"")</f>
        <v/>
      </c>
      <c r="R85" s="198" t="str">
        <f>IFERROR(VLOOKUP(B85,【支出】基礎データ!C:O,13),"")</f>
        <v/>
      </c>
      <c r="S85" s="265" t="str">
        <f>IFERROR(VLOOKUP(B85,【支出】基礎データ!C:P,14),"")</f>
        <v/>
      </c>
    </row>
    <row r="86" spans="1:22" ht="24.75" customHeight="1" x14ac:dyDescent="0.2">
      <c r="A86" s="146">
        <v>12</v>
      </c>
      <c r="B86" s="146" t="e">
        <v>#VALUE!</v>
      </c>
      <c r="C86" s="263"/>
      <c r="D86" s="264" t="str">
        <f>IFERROR(VLOOKUP(B86,【支出】基礎データ!C:O,6),"")</f>
        <v/>
      </c>
      <c r="E86" s="190"/>
      <c r="F86" s="191" t="str">
        <f>IFERROR(VLOOKUP(B86,【支出】基礎データ!C:O,7),"")</f>
        <v/>
      </c>
      <c r="G86" s="192"/>
      <c r="H86" s="196" t="str">
        <f>IFERROR(VLOOKUP(B86,【支出】基礎データ!C:P,5),"")</f>
        <v/>
      </c>
      <c r="I86" s="219" t="str">
        <f>IFERROR(VLOOKUP(B86,【支出】基礎データ!C:O,8),"")</f>
        <v/>
      </c>
      <c r="J86" s="193"/>
      <c r="K86" s="194" t="str">
        <f>IFERROR(VLOOKUP(B86,【支出】基礎データ!C:P,9),"")</f>
        <v/>
      </c>
      <c r="L86" s="195"/>
      <c r="M86" s="193"/>
      <c r="N86" s="194" t="str">
        <f>IFERROR(VLOOKUP(B86,【支出】基礎データ!C:O,10),"")</f>
        <v/>
      </c>
      <c r="O86" s="195"/>
      <c r="P86" s="196" t="str">
        <f>IFERROR(VLOOKUP(B86,【支出】基礎データ!C:O,11),"")</f>
        <v/>
      </c>
      <c r="Q86" s="197" t="str">
        <f>IFERROR(VLOOKUP(B86,【支出】基礎データ!C:O,12),"")</f>
        <v/>
      </c>
      <c r="R86" s="198" t="str">
        <f>IFERROR(VLOOKUP(B86,【支出】基礎データ!C:O,13),"")</f>
        <v/>
      </c>
      <c r="S86" s="265" t="str">
        <f>IFERROR(VLOOKUP(B86,【支出】基礎データ!C:P,14),"")</f>
        <v/>
      </c>
    </row>
    <row r="87" spans="1:22" ht="24.75" customHeight="1" x14ac:dyDescent="0.2">
      <c r="A87" s="146">
        <v>13</v>
      </c>
      <c r="B87" s="146" t="e">
        <v>#VALUE!</v>
      </c>
      <c r="C87" s="263"/>
      <c r="D87" s="264" t="str">
        <f>IFERROR(VLOOKUP(B87,【支出】基礎データ!C:O,6),"")</f>
        <v/>
      </c>
      <c r="E87" s="190"/>
      <c r="F87" s="191" t="str">
        <f>IFERROR(VLOOKUP(B87,【支出】基礎データ!C:O,7),"")</f>
        <v/>
      </c>
      <c r="G87" s="192"/>
      <c r="H87" s="196" t="str">
        <f>IFERROR(VLOOKUP(B87,【支出】基礎データ!C:P,5),"")</f>
        <v/>
      </c>
      <c r="I87" s="219" t="str">
        <f>IFERROR(VLOOKUP(B87,【支出】基礎データ!C:O,8),"")</f>
        <v/>
      </c>
      <c r="J87" s="193"/>
      <c r="K87" s="194" t="str">
        <f>IFERROR(VLOOKUP(B87,【支出】基礎データ!C:P,9),"")</f>
        <v/>
      </c>
      <c r="L87" s="195"/>
      <c r="M87" s="193"/>
      <c r="N87" s="194" t="str">
        <f>IFERROR(VLOOKUP(B87,【支出】基礎データ!C:O,10),"")</f>
        <v/>
      </c>
      <c r="O87" s="195"/>
      <c r="P87" s="196" t="str">
        <f>IFERROR(VLOOKUP(B87,【支出】基礎データ!C:O,11),"")</f>
        <v/>
      </c>
      <c r="Q87" s="197" t="str">
        <f>IFERROR(VLOOKUP(B87,【支出】基礎データ!C:O,12),"")</f>
        <v/>
      </c>
      <c r="R87" s="198" t="str">
        <f>IFERROR(VLOOKUP(B87,【支出】基礎データ!C:O,13),"")</f>
        <v/>
      </c>
      <c r="S87" s="265" t="str">
        <f>IFERROR(VLOOKUP(B87,【支出】基礎データ!C:P,14),"")</f>
        <v/>
      </c>
    </row>
    <row r="88" spans="1:22" ht="24.75" customHeight="1" x14ac:dyDescent="0.2">
      <c r="A88" s="146">
        <v>14</v>
      </c>
      <c r="B88" s="146" t="e">
        <v>#VALUE!</v>
      </c>
      <c r="C88" s="263"/>
      <c r="D88" s="264" t="str">
        <f>IFERROR(VLOOKUP(B88,【支出】基礎データ!C:O,6),"")</f>
        <v/>
      </c>
      <c r="E88" s="190"/>
      <c r="F88" s="191" t="str">
        <f>IFERROR(VLOOKUP(B88,【支出】基礎データ!C:O,7),"")</f>
        <v/>
      </c>
      <c r="G88" s="192"/>
      <c r="H88" s="196" t="str">
        <f>IFERROR(VLOOKUP(B88,【支出】基礎データ!C:P,5),"")</f>
        <v/>
      </c>
      <c r="I88" s="219" t="str">
        <f>IFERROR(VLOOKUP(B88,【支出】基礎データ!C:O,8),"")</f>
        <v/>
      </c>
      <c r="J88" s="193"/>
      <c r="K88" s="194" t="str">
        <f>IFERROR(VLOOKUP(B88,【支出】基礎データ!C:P,9),"")</f>
        <v/>
      </c>
      <c r="L88" s="195"/>
      <c r="M88" s="193"/>
      <c r="N88" s="194" t="str">
        <f>IFERROR(VLOOKUP(B88,【支出】基礎データ!C:O,10),"")</f>
        <v/>
      </c>
      <c r="O88" s="195"/>
      <c r="P88" s="196" t="str">
        <f>IFERROR(VLOOKUP(B88,【支出】基礎データ!C:O,11),"")</f>
        <v/>
      </c>
      <c r="Q88" s="197" t="str">
        <f>IFERROR(VLOOKUP(B88,【支出】基礎データ!C:O,12),"")</f>
        <v/>
      </c>
      <c r="R88" s="198" t="str">
        <f>IFERROR(VLOOKUP(B88,【支出】基礎データ!C:O,13),"")</f>
        <v/>
      </c>
      <c r="S88" s="265" t="str">
        <f>IFERROR(VLOOKUP(B88,【支出】基礎データ!C:P,14),"")</f>
        <v/>
      </c>
    </row>
    <row r="89" spans="1:22" ht="24.75" customHeight="1" x14ac:dyDescent="0.2">
      <c r="A89" s="146">
        <v>15</v>
      </c>
      <c r="B89" s="146" t="e">
        <v>#VALUE!</v>
      </c>
      <c r="C89" s="263"/>
      <c r="D89" s="264" t="str">
        <f>IFERROR(VLOOKUP(B89,【支出】基礎データ!C:O,6),"")</f>
        <v/>
      </c>
      <c r="E89" s="190"/>
      <c r="F89" s="191" t="str">
        <f>IFERROR(VLOOKUP(B89,【支出】基礎データ!C:O,7),"")</f>
        <v/>
      </c>
      <c r="G89" s="192"/>
      <c r="H89" s="196" t="str">
        <f>IFERROR(VLOOKUP(B89,【支出】基礎データ!C:P,5),"")</f>
        <v/>
      </c>
      <c r="I89" s="219" t="str">
        <f>IFERROR(VLOOKUP(B89,【支出】基礎データ!C:O,8),"")</f>
        <v/>
      </c>
      <c r="J89" s="193"/>
      <c r="K89" s="194" t="str">
        <f>IFERROR(VLOOKUP(B89,【支出】基礎データ!C:P,9),"")</f>
        <v/>
      </c>
      <c r="L89" s="195"/>
      <c r="M89" s="193"/>
      <c r="N89" s="194" t="str">
        <f>IFERROR(VLOOKUP(B89,【支出】基礎データ!C:O,10),"")</f>
        <v/>
      </c>
      <c r="O89" s="195"/>
      <c r="P89" s="196" t="str">
        <f>IFERROR(VLOOKUP(B89,【支出】基礎データ!C:O,11),"")</f>
        <v/>
      </c>
      <c r="Q89" s="197" t="str">
        <f>IFERROR(VLOOKUP(B89,【支出】基礎データ!C:O,12),"")</f>
        <v/>
      </c>
      <c r="R89" s="198" t="str">
        <f>IFERROR(VLOOKUP(B89,【支出】基礎データ!C:O,13),"")</f>
        <v/>
      </c>
      <c r="S89" s="265" t="str">
        <f>IFERROR(VLOOKUP(B89,【支出】基礎データ!C:P,14),"")</f>
        <v/>
      </c>
    </row>
    <row r="90" spans="1:22" ht="24.75" customHeight="1" x14ac:dyDescent="0.2">
      <c r="A90" s="146">
        <v>16</v>
      </c>
      <c r="B90" s="146" t="e">
        <v>#VALUE!</v>
      </c>
      <c r="C90" s="263"/>
      <c r="D90" s="264" t="str">
        <f>IFERROR(VLOOKUP(B90,【支出】基礎データ!C:O,6),"")</f>
        <v/>
      </c>
      <c r="E90" s="190"/>
      <c r="F90" s="191" t="str">
        <f>IFERROR(VLOOKUP(B90,【支出】基礎データ!C:O,7),"")</f>
        <v/>
      </c>
      <c r="G90" s="192"/>
      <c r="H90" s="196" t="str">
        <f>IFERROR(VLOOKUP(B90,【支出】基礎データ!C:P,5),"")</f>
        <v/>
      </c>
      <c r="I90" s="219" t="str">
        <f>IFERROR(VLOOKUP(B90,【支出】基礎データ!C:O,8),"")</f>
        <v/>
      </c>
      <c r="J90" s="193"/>
      <c r="K90" s="194" t="str">
        <f>IFERROR(VLOOKUP(B90,【支出】基礎データ!C:P,9),"")</f>
        <v/>
      </c>
      <c r="L90" s="195"/>
      <c r="M90" s="193"/>
      <c r="N90" s="194" t="str">
        <f>IFERROR(VLOOKUP(B90,【支出】基礎データ!C:O,10),"")</f>
        <v/>
      </c>
      <c r="O90" s="195"/>
      <c r="P90" s="196" t="str">
        <f>IFERROR(VLOOKUP(B90,【支出】基礎データ!C:O,11),"")</f>
        <v/>
      </c>
      <c r="Q90" s="197" t="str">
        <f>IFERROR(VLOOKUP(B90,【支出】基礎データ!C:O,12),"")</f>
        <v/>
      </c>
      <c r="R90" s="198" t="str">
        <f>IFERROR(VLOOKUP(B90,【支出】基礎データ!C:O,13),"")</f>
        <v/>
      </c>
      <c r="S90" s="265" t="str">
        <f>IFERROR(VLOOKUP(B90,【支出】基礎データ!C:P,14),"")</f>
        <v/>
      </c>
    </row>
    <row r="91" spans="1:22" ht="24.75" customHeight="1" x14ac:dyDescent="0.2">
      <c r="A91" s="146">
        <v>17</v>
      </c>
      <c r="B91" s="146" t="e">
        <v>#VALUE!</v>
      </c>
      <c r="C91" s="263"/>
      <c r="D91" s="264" t="str">
        <f>IFERROR(VLOOKUP(B91,【支出】基礎データ!C:O,6),"")</f>
        <v/>
      </c>
      <c r="E91" s="190"/>
      <c r="F91" s="191" t="str">
        <f>IFERROR(VLOOKUP(B91,【支出】基礎データ!C:O,7),"")</f>
        <v/>
      </c>
      <c r="G91" s="192"/>
      <c r="H91" s="196" t="str">
        <f>IFERROR(VLOOKUP(B91,【支出】基礎データ!C:P,5),"")</f>
        <v/>
      </c>
      <c r="I91" s="219" t="str">
        <f>IFERROR(VLOOKUP(B91,【支出】基礎データ!C:O,8),"")</f>
        <v/>
      </c>
      <c r="J91" s="193"/>
      <c r="K91" s="194" t="str">
        <f>IFERROR(VLOOKUP(B91,【支出】基礎データ!C:P,9),"")</f>
        <v/>
      </c>
      <c r="L91" s="195"/>
      <c r="M91" s="193"/>
      <c r="N91" s="194" t="str">
        <f>IFERROR(VLOOKUP(B91,【支出】基礎データ!C:O,10),"")</f>
        <v/>
      </c>
      <c r="O91" s="195"/>
      <c r="P91" s="196" t="str">
        <f>IFERROR(VLOOKUP(B91,【支出】基礎データ!C:O,11),"")</f>
        <v/>
      </c>
      <c r="Q91" s="197" t="str">
        <f>IFERROR(VLOOKUP(B91,【支出】基礎データ!C:O,12),"")</f>
        <v/>
      </c>
      <c r="R91" s="198" t="str">
        <f>IFERROR(VLOOKUP(B91,【支出】基礎データ!C:O,13),"")</f>
        <v/>
      </c>
      <c r="S91" s="265" t="str">
        <f>IFERROR(VLOOKUP(B91,【支出】基礎データ!C:P,14),"")</f>
        <v/>
      </c>
    </row>
    <row r="92" spans="1:22" ht="24.75" customHeight="1" x14ac:dyDescent="0.2">
      <c r="A92" s="146">
        <v>18</v>
      </c>
      <c r="B92" s="146" t="e">
        <v>#VALUE!</v>
      </c>
      <c r="C92" s="263"/>
      <c r="D92" s="264" t="str">
        <f>IFERROR(VLOOKUP(B92,【支出】基礎データ!C:O,6),"")</f>
        <v/>
      </c>
      <c r="E92" s="190"/>
      <c r="F92" s="191" t="str">
        <f>IFERROR(VLOOKUP(B92,【支出】基礎データ!C:O,7),"")</f>
        <v/>
      </c>
      <c r="G92" s="192"/>
      <c r="H92" s="196" t="str">
        <f>IFERROR(VLOOKUP(B92,【支出】基礎データ!C:P,5),"")</f>
        <v/>
      </c>
      <c r="I92" s="219" t="str">
        <f>IFERROR(VLOOKUP(B92,【支出】基礎データ!C:O,8),"")</f>
        <v/>
      </c>
      <c r="J92" s="193"/>
      <c r="K92" s="194" t="str">
        <f>IFERROR(VLOOKUP(B92,【支出】基礎データ!C:P,9),"")</f>
        <v/>
      </c>
      <c r="L92" s="195"/>
      <c r="M92" s="193"/>
      <c r="N92" s="194" t="str">
        <f>IFERROR(VLOOKUP(B92,【支出】基礎データ!C:O,10),"")</f>
        <v/>
      </c>
      <c r="O92" s="195"/>
      <c r="P92" s="196" t="str">
        <f>IFERROR(VLOOKUP(B92,【支出】基礎データ!C:O,11),"")</f>
        <v/>
      </c>
      <c r="Q92" s="197" t="str">
        <f>IFERROR(VLOOKUP(B92,【支出】基礎データ!C:O,12),"")</f>
        <v/>
      </c>
      <c r="R92" s="198" t="str">
        <f>IFERROR(VLOOKUP(B92,【支出】基礎データ!C:O,13),"")</f>
        <v/>
      </c>
      <c r="S92" s="265" t="str">
        <f>IFERROR(VLOOKUP(B92,【支出】基礎データ!C:P,14),"")</f>
        <v/>
      </c>
    </row>
    <row r="93" spans="1:22" ht="24.75" customHeight="1" x14ac:dyDescent="0.2">
      <c r="A93" s="146">
        <v>19</v>
      </c>
      <c r="B93" s="146" t="e">
        <v>#VALUE!</v>
      </c>
      <c r="C93" s="263"/>
      <c r="D93" s="264" t="str">
        <f>IFERROR(VLOOKUP(B93,【支出】基礎データ!C:O,6),"")</f>
        <v/>
      </c>
      <c r="E93" s="190"/>
      <c r="F93" s="191" t="str">
        <f>IFERROR(VLOOKUP(B93,【支出】基礎データ!C:O,7),"")</f>
        <v/>
      </c>
      <c r="G93" s="192"/>
      <c r="H93" s="196" t="str">
        <f>IFERROR(VLOOKUP(B93,【支出】基礎データ!C:P,5),"")</f>
        <v/>
      </c>
      <c r="I93" s="219" t="str">
        <f>IFERROR(VLOOKUP(B93,【支出】基礎データ!C:O,8),"")</f>
        <v/>
      </c>
      <c r="J93" s="193"/>
      <c r="K93" s="194" t="str">
        <f>IFERROR(VLOOKUP(B93,【支出】基礎データ!C:P,9),"")</f>
        <v/>
      </c>
      <c r="L93" s="195"/>
      <c r="M93" s="193"/>
      <c r="N93" s="194" t="str">
        <f>IFERROR(VLOOKUP(B93,【支出】基礎データ!C:O,10),"")</f>
        <v/>
      </c>
      <c r="O93" s="195"/>
      <c r="P93" s="196" t="str">
        <f>IFERROR(VLOOKUP(B93,【支出】基礎データ!C:O,11),"")</f>
        <v/>
      </c>
      <c r="Q93" s="197" t="str">
        <f>IFERROR(VLOOKUP(B93,【支出】基礎データ!C:O,12),"")</f>
        <v/>
      </c>
      <c r="R93" s="198" t="str">
        <f>IFERROR(VLOOKUP(B93,【支出】基礎データ!C:O,13),"")</f>
        <v/>
      </c>
      <c r="S93" s="265" t="str">
        <f>IFERROR(VLOOKUP(B93,【支出】基礎データ!C:P,14),"")</f>
        <v/>
      </c>
    </row>
    <row r="94" spans="1:22" ht="24.75" customHeight="1" x14ac:dyDescent="0.2">
      <c r="A94" s="146">
        <v>20</v>
      </c>
      <c r="B94" s="146" t="e">
        <v>#VALUE!</v>
      </c>
      <c r="C94" s="263"/>
      <c r="D94" s="264" t="str">
        <f>IFERROR(VLOOKUP(B94,【支出】基礎データ!C:O,6),"")</f>
        <v/>
      </c>
      <c r="E94" s="190"/>
      <c r="F94" s="191" t="str">
        <f>IFERROR(VLOOKUP(B94,【支出】基礎データ!C:O,7),"")</f>
        <v/>
      </c>
      <c r="G94" s="192"/>
      <c r="H94" s="196" t="str">
        <f>IFERROR(VLOOKUP(B94,【支出】基礎データ!C:P,5),"")</f>
        <v/>
      </c>
      <c r="I94" s="219" t="str">
        <f>IFERROR(VLOOKUP(B94,【支出】基礎データ!C:O,8),"")</f>
        <v/>
      </c>
      <c r="J94" s="193"/>
      <c r="K94" s="194" t="str">
        <f>IFERROR(VLOOKUP(B94,【支出】基礎データ!C:P,9),"")</f>
        <v/>
      </c>
      <c r="L94" s="195"/>
      <c r="M94" s="193"/>
      <c r="N94" s="194" t="str">
        <f>IFERROR(VLOOKUP(B94,【支出】基礎データ!C:O,10),"")</f>
        <v/>
      </c>
      <c r="O94" s="195"/>
      <c r="P94" s="196" t="str">
        <f>IFERROR(VLOOKUP(B94,【支出】基礎データ!C:O,11),"")</f>
        <v/>
      </c>
      <c r="Q94" s="197" t="str">
        <f>IFERROR(VLOOKUP(B94,【支出】基礎データ!C:O,12),"")</f>
        <v/>
      </c>
      <c r="R94" s="198" t="str">
        <f>IFERROR(VLOOKUP(B94,【支出】基礎データ!C:O,13),"")</f>
        <v/>
      </c>
      <c r="S94" s="265" t="str">
        <f>IFERROR(VLOOKUP(B94,【支出】基礎データ!C:P,14),"")</f>
        <v/>
      </c>
    </row>
    <row r="95" spans="1:22" ht="24.75" customHeight="1" x14ac:dyDescent="0.2">
      <c r="A95" s="24"/>
      <c r="B95" s="146"/>
      <c r="C95" s="326" t="s">
        <v>34</v>
      </c>
      <c r="D95" s="327"/>
      <c r="E95" s="266"/>
      <c r="F95" s="191">
        <f>SUM(F75:F94)</f>
        <v>0</v>
      </c>
      <c r="G95" s="192"/>
      <c r="H95" s="196"/>
      <c r="I95" s="262"/>
      <c r="J95" s="193"/>
      <c r="K95" s="194"/>
      <c r="L95" s="195"/>
      <c r="M95" s="193"/>
      <c r="N95" s="194"/>
      <c r="O95" s="195"/>
      <c r="P95" s="196"/>
      <c r="Q95" s="197"/>
      <c r="R95" s="198"/>
      <c r="S95" s="265"/>
    </row>
    <row r="96" spans="1:22" ht="24.75" customHeight="1" x14ac:dyDescent="0.2">
      <c r="A96" s="24" t="e">
        <f>DGET(【支出】基礎データ!C:R,1,U96:V97)</f>
        <v>#NUM!</v>
      </c>
      <c r="B96" s="146">
        <v>3</v>
      </c>
      <c r="C96" s="370" t="s">
        <v>101</v>
      </c>
      <c r="D96" s="371"/>
      <c r="E96" s="260"/>
      <c r="F96" s="261"/>
      <c r="G96" s="192"/>
      <c r="H96" s="262"/>
      <c r="I96" s="262"/>
      <c r="J96" s="193"/>
      <c r="K96" s="194"/>
      <c r="L96" s="195"/>
      <c r="M96" s="193"/>
      <c r="N96" s="194"/>
      <c r="O96" s="195"/>
      <c r="P96" s="196"/>
      <c r="Q96" s="197"/>
      <c r="R96" s="198"/>
      <c r="S96" s="265"/>
      <c r="U96" s="10" t="s">
        <v>24</v>
      </c>
      <c r="V96" s="10" t="s">
        <v>40</v>
      </c>
    </row>
    <row r="97" spans="1:22" ht="24.75" customHeight="1" x14ac:dyDescent="0.2">
      <c r="A97" s="146">
        <v>1</v>
      </c>
      <c r="B97" s="146" t="e">
        <f t="dataTable" ref="B97:B116" dt2D="1" dtr="1" r1="U97" r2="V97"/>
        <v>#VALUE!</v>
      </c>
      <c r="C97" s="263"/>
      <c r="D97" s="264" t="str">
        <f>IFERROR(VLOOKUP(B97,【支出】基礎データ!C:O,6),"")</f>
        <v/>
      </c>
      <c r="E97" s="190"/>
      <c r="F97" s="191" t="str">
        <f>IFERROR(VLOOKUP(B97,【支出】基礎データ!C:O,7),"")</f>
        <v/>
      </c>
      <c r="G97" s="192"/>
      <c r="H97" s="196" t="str">
        <f>IFERROR(VLOOKUP(B97,【支出】基礎データ!C:P,5),"")</f>
        <v/>
      </c>
      <c r="I97" s="219" t="str">
        <f>IFERROR(VLOOKUP(B97,【支出】基礎データ!C:O,8),"")</f>
        <v/>
      </c>
      <c r="J97" s="193"/>
      <c r="K97" s="194" t="str">
        <f>IFERROR(VLOOKUP(B97,【支出】基礎データ!C:P,9),"")</f>
        <v/>
      </c>
      <c r="L97" s="195"/>
      <c r="M97" s="193"/>
      <c r="N97" s="194" t="str">
        <f>IFERROR(VLOOKUP(B97,【支出】基礎データ!C:O,10),"")</f>
        <v/>
      </c>
      <c r="O97" s="195"/>
      <c r="P97" s="196" t="str">
        <f>IFERROR(VLOOKUP(B97,【支出】基礎データ!C:O,11),"")</f>
        <v/>
      </c>
      <c r="Q97" s="197" t="str">
        <f>IFERROR(VLOOKUP(B97,【支出】基礎データ!C:O,12),"")</f>
        <v/>
      </c>
      <c r="R97" s="198" t="str">
        <f>IFERROR(VLOOKUP(B97,【支出】基礎データ!C:O,13),"")</f>
        <v/>
      </c>
      <c r="S97" s="265" t="str">
        <f>IFERROR(VLOOKUP(B97,【支出】基礎データ!C:P,14),"")</f>
        <v/>
      </c>
      <c r="U97" s="1"/>
      <c r="V97" s="1"/>
    </row>
    <row r="98" spans="1:22" ht="24.75" customHeight="1" x14ac:dyDescent="0.2">
      <c r="A98" s="146">
        <v>2</v>
      </c>
      <c r="B98" s="146" t="e">
        <v>#VALUE!</v>
      </c>
      <c r="C98" s="263"/>
      <c r="D98" s="264" t="str">
        <f>IFERROR(VLOOKUP(B98,【支出】基礎データ!C:O,6),"")</f>
        <v/>
      </c>
      <c r="E98" s="190"/>
      <c r="F98" s="191" t="str">
        <f>IFERROR(VLOOKUP(B98,【支出】基礎データ!C:O,7),"")</f>
        <v/>
      </c>
      <c r="G98" s="192"/>
      <c r="H98" s="196" t="str">
        <f>IFERROR(VLOOKUP(B98,【支出】基礎データ!C:P,5),"")</f>
        <v/>
      </c>
      <c r="I98" s="219" t="str">
        <f>IFERROR(VLOOKUP(B98,【支出】基礎データ!C:O,8),"")</f>
        <v/>
      </c>
      <c r="J98" s="193"/>
      <c r="K98" s="194" t="str">
        <f>IFERROR(VLOOKUP(B98,【支出】基礎データ!C:P,9),"")</f>
        <v/>
      </c>
      <c r="L98" s="195"/>
      <c r="M98" s="193"/>
      <c r="N98" s="194" t="str">
        <f>IFERROR(VLOOKUP(B98,【支出】基礎データ!C:O,10),"")</f>
        <v/>
      </c>
      <c r="O98" s="195"/>
      <c r="P98" s="196" t="str">
        <f>IFERROR(VLOOKUP(B98,【支出】基礎データ!C:O,11),"")</f>
        <v/>
      </c>
      <c r="Q98" s="197" t="str">
        <f>IFERROR(VLOOKUP(B98,【支出】基礎データ!C:O,12),"")</f>
        <v/>
      </c>
      <c r="R98" s="198" t="str">
        <f>IFERROR(VLOOKUP(B98,【支出】基礎データ!C:O,13),"")</f>
        <v/>
      </c>
      <c r="S98" s="265" t="str">
        <f>IFERROR(VLOOKUP(B98,【支出】基礎データ!C:P,14),"")</f>
        <v/>
      </c>
    </row>
    <row r="99" spans="1:22" ht="24.75" customHeight="1" x14ac:dyDescent="0.2">
      <c r="A99" s="146">
        <v>3</v>
      </c>
      <c r="B99" s="146" t="e">
        <v>#VALUE!</v>
      </c>
      <c r="C99" s="263"/>
      <c r="D99" s="264" t="str">
        <f>IFERROR(VLOOKUP(B99,【支出】基礎データ!C:O,6),"")</f>
        <v/>
      </c>
      <c r="E99" s="190"/>
      <c r="F99" s="191" t="str">
        <f>IFERROR(VLOOKUP(B99,【支出】基礎データ!C:O,7),"")</f>
        <v/>
      </c>
      <c r="G99" s="192"/>
      <c r="H99" s="196" t="str">
        <f>IFERROR(VLOOKUP(B99,【支出】基礎データ!C:P,5),"")</f>
        <v/>
      </c>
      <c r="I99" s="219" t="str">
        <f>IFERROR(VLOOKUP(B99,【支出】基礎データ!C:O,8),"")</f>
        <v/>
      </c>
      <c r="J99" s="193"/>
      <c r="K99" s="194" t="str">
        <f>IFERROR(VLOOKUP(B99,【支出】基礎データ!C:P,9),"")</f>
        <v/>
      </c>
      <c r="L99" s="195"/>
      <c r="M99" s="193"/>
      <c r="N99" s="194" t="str">
        <f>IFERROR(VLOOKUP(B99,【支出】基礎データ!C:O,10),"")</f>
        <v/>
      </c>
      <c r="O99" s="195"/>
      <c r="P99" s="196" t="str">
        <f>IFERROR(VLOOKUP(B99,【支出】基礎データ!C:O,11),"")</f>
        <v/>
      </c>
      <c r="Q99" s="197" t="str">
        <f>IFERROR(VLOOKUP(B99,【支出】基礎データ!C:O,12),"")</f>
        <v/>
      </c>
      <c r="R99" s="198" t="str">
        <f>IFERROR(VLOOKUP(B99,【支出】基礎データ!C:O,13),"")</f>
        <v/>
      </c>
      <c r="S99" s="265" t="str">
        <f>IFERROR(VLOOKUP(B99,【支出】基礎データ!C:P,14),"")</f>
        <v/>
      </c>
    </row>
    <row r="100" spans="1:22" ht="24.75" customHeight="1" x14ac:dyDescent="0.2">
      <c r="A100" s="146">
        <v>4</v>
      </c>
      <c r="B100" s="146" t="e">
        <v>#VALUE!</v>
      </c>
      <c r="C100" s="263"/>
      <c r="D100" s="264" t="str">
        <f>IFERROR(VLOOKUP(B100,【支出】基礎データ!C:O,6),"")</f>
        <v/>
      </c>
      <c r="E100" s="190"/>
      <c r="F100" s="191" t="str">
        <f>IFERROR(VLOOKUP(B100,【支出】基礎データ!C:O,7),"")</f>
        <v/>
      </c>
      <c r="G100" s="192"/>
      <c r="H100" s="196" t="str">
        <f>IFERROR(VLOOKUP(B100,【支出】基礎データ!C:P,5),"")</f>
        <v/>
      </c>
      <c r="I100" s="219" t="str">
        <f>IFERROR(VLOOKUP(B100,【支出】基礎データ!C:O,8),"")</f>
        <v/>
      </c>
      <c r="J100" s="193"/>
      <c r="K100" s="194" t="str">
        <f>IFERROR(VLOOKUP(B100,【支出】基礎データ!C:P,9),"")</f>
        <v/>
      </c>
      <c r="L100" s="195"/>
      <c r="M100" s="193"/>
      <c r="N100" s="194" t="str">
        <f>IFERROR(VLOOKUP(B100,【支出】基礎データ!C:O,10),"")</f>
        <v/>
      </c>
      <c r="O100" s="195"/>
      <c r="P100" s="196" t="str">
        <f>IFERROR(VLOOKUP(B100,【支出】基礎データ!C:O,11),"")</f>
        <v/>
      </c>
      <c r="Q100" s="197" t="str">
        <f>IFERROR(VLOOKUP(B100,【支出】基礎データ!C:O,12),"")</f>
        <v/>
      </c>
      <c r="R100" s="198" t="str">
        <f>IFERROR(VLOOKUP(B100,【支出】基礎データ!C:O,13),"")</f>
        <v/>
      </c>
      <c r="S100" s="265" t="str">
        <f>IFERROR(VLOOKUP(B100,【支出】基礎データ!C:P,14),"")</f>
        <v/>
      </c>
    </row>
    <row r="101" spans="1:22" ht="24.75" customHeight="1" x14ac:dyDescent="0.2">
      <c r="A101" s="146">
        <v>5</v>
      </c>
      <c r="B101" s="146" t="e">
        <v>#VALUE!</v>
      </c>
      <c r="C101" s="263"/>
      <c r="D101" s="264" t="str">
        <f>IFERROR(VLOOKUP(B101,【支出】基礎データ!C:O,6),"")</f>
        <v/>
      </c>
      <c r="E101" s="190"/>
      <c r="F101" s="191" t="str">
        <f>IFERROR(VLOOKUP(B101,【支出】基礎データ!C:O,7),"")</f>
        <v/>
      </c>
      <c r="G101" s="192"/>
      <c r="H101" s="196" t="str">
        <f>IFERROR(VLOOKUP(B101,【支出】基礎データ!C:P,5),"")</f>
        <v/>
      </c>
      <c r="I101" s="219" t="str">
        <f>IFERROR(VLOOKUP(B101,【支出】基礎データ!C:O,8),"")</f>
        <v/>
      </c>
      <c r="J101" s="193"/>
      <c r="K101" s="194" t="str">
        <f>IFERROR(VLOOKUP(B101,【支出】基礎データ!C:P,9),"")</f>
        <v/>
      </c>
      <c r="L101" s="195"/>
      <c r="M101" s="193"/>
      <c r="N101" s="194" t="str">
        <f>IFERROR(VLOOKUP(B101,【支出】基礎データ!C:O,10),"")</f>
        <v/>
      </c>
      <c r="O101" s="195"/>
      <c r="P101" s="196" t="str">
        <f>IFERROR(VLOOKUP(B101,【支出】基礎データ!C:O,11),"")</f>
        <v/>
      </c>
      <c r="Q101" s="197" t="str">
        <f>IFERROR(VLOOKUP(B101,【支出】基礎データ!C:O,12),"")</f>
        <v/>
      </c>
      <c r="R101" s="198" t="str">
        <f>IFERROR(VLOOKUP(B101,【支出】基礎データ!C:O,13),"")</f>
        <v/>
      </c>
      <c r="S101" s="265" t="str">
        <f>IFERROR(VLOOKUP(B101,【支出】基礎データ!C:P,14),"")</f>
        <v/>
      </c>
    </row>
    <row r="102" spans="1:22" ht="24.75" customHeight="1" x14ac:dyDescent="0.2">
      <c r="A102" s="146">
        <v>6</v>
      </c>
      <c r="B102" s="146" t="e">
        <v>#VALUE!</v>
      </c>
      <c r="C102" s="263"/>
      <c r="D102" s="264" t="str">
        <f>IFERROR(VLOOKUP(B102,【支出】基礎データ!C:O,6),"")</f>
        <v/>
      </c>
      <c r="E102" s="190"/>
      <c r="F102" s="191" t="str">
        <f>IFERROR(VLOOKUP(B102,【支出】基礎データ!C:O,7),"")</f>
        <v/>
      </c>
      <c r="G102" s="192"/>
      <c r="H102" s="196" t="str">
        <f>IFERROR(VLOOKUP(B102,【支出】基礎データ!C:P,5),"")</f>
        <v/>
      </c>
      <c r="I102" s="219" t="str">
        <f>IFERROR(VLOOKUP(B102,【支出】基礎データ!C:O,8),"")</f>
        <v/>
      </c>
      <c r="J102" s="193"/>
      <c r="K102" s="194" t="str">
        <f>IFERROR(VLOOKUP(B102,【支出】基礎データ!C:P,9),"")</f>
        <v/>
      </c>
      <c r="L102" s="195"/>
      <c r="M102" s="193"/>
      <c r="N102" s="194" t="str">
        <f>IFERROR(VLOOKUP(B102,【支出】基礎データ!C:O,10),"")</f>
        <v/>
      </c>
      <c r="O102" s="195"/>
      <c r="P102" s="196" t="str">
        <f>IFERROR(VLOOKUP(B102,【支出】基礎データ!C:O,11),"")</f>
        <v/>
      </c>
      <c r="Q102" s="197" t="str">
        <f>IFERROR(VLOOKUP(B102,【支出】基礎データ!C:O,12),"")</f>
        <v/>
      </c>
      <c r="R102" s="198" t="str">
        <f>IFERROR(VLOOKUP(B102,【支出】基礎データ!C:O,13),"")</f>
        <v/>
      </c>
      <c r="S102" s="265" t="str">
        <f>IFERROR(VLOOKUP(B102,【支出】基礎データ!C:P,14),"")</f>
        <v/>
      </c>
    </row>
    <row r="103" spans="1:22" ht="24.75" customHeight="1" x14ac:dyDescent="0.2">
      <c r="A103" s="146">
        <v>7</v>
      </c>
      <c r="B103" s="146" t="e">
        <v>#VALUE!</v>
      </c>
      <c r="C103" s="263"/>
      <c r="D103" s="264" t="str">
        <f>IFERROR(VLOOKUP(B103,【支出】基礎データ!C:O,6),"")</f>
        <v/>
      </c>
      <c r="E103" s="190"/>
      <c r="F103" s="191" t="str">
        <f>IFERROR(VLOOKUP(B103,【支出】基礎データ!C:O,7),"")</f>
        <v/>
      </c>
      <c r="G103" s="192"/>
      <c r="H103" s="196" t="str">
        <f>IFERROR(VLOOKUP(B103,【支出】基礎データ!C:P,5),"")</f>
        <v/>
      </c>
      <c r="I103" s="219" t="str">
        <f>IFERROR(VLOOKUP(B103,【支出】基礎データ!C:O,8),"")</f>
        <v/>
      </c>
      <c r="J103" s="193"/>
      <c r="K103" s="194" t="str">
        <f>IFERROR(VLOOKUP(B103,【支出】基礎データ!C:P,9),"")</f>
        <v/>
      </c>
      <c r="L103" s="195"/>
      <c r="M103" s="193"/>
      <c r="N103" s="194" t="str">
        <f>IFERROR(VLOOKUP(B103,【支出】基礎データ!C:O,10),"")</f>
        <v/>
      </c>
      <c r="O103" s="195"/>
      <c r="P103" s="196" t="str">
        <f>IFERROR(VLOOKUP(B103,【支出】基礎データ!C:O,11),"")</f>
        <v/>
      </c>
      <c r="Q103" s="197" t="str">
        <f>IFERROR(VLOOKUP(B103,【支出】基礎データ!C:O,12),"")</f>
        <v/>
      </c>
      <c r="R103" s="198" t="str">
        <f>IFERROR(VLOOKUP(B103,【支出】基礎データ!C:O,13),"")</f>
        <v/>
      </c>
      <c r="S103" s="265" t="str">
        <f>IFERROR(VLOOKUP(B103,【支出】基礎データ!C:P,14),"")</f>
        <v/>
      </c>
    </row>
    <row r="104" spans="1:22" ht="24.75" customHeight="1" x14ac:dyDescent="0.2">
      <c r="A104" s="146">
        <v>8</v>
      </c>
      <c r="B104" s="146" t="e">
        <v>#VALUE!</v>
      </c>
      <c r="C104" s="263"/>
      <c r="D104" s="264" t="str">
        <f>IFERROR(VLOOKUP(B104,【支出】基礎データ!C:O,6),"")</f>
        <v/>
      </c>
      <c r="E104" s="190"/>
      <c r="F104" s="191" t="str">
        <f>IFERROR(VLOOKUP(B104,【支出】基礎データ!C:O,7),"")</f>
        <v/>
      </c>
      <c r="G104" s="192"/>
      <c r="H104" s="196" t="str">
        <f>IFERROR(VLOOKUP(B104,【支出】基礎データ!C:P,5),"")</f>
        <v/>
      </c>
      <c r="I104" s="219" t="str">
        <f>IFERROR(VLOOKUP(B104,【支出】基礎データ!C:O,8),"")</f>
        <v/>
      </c>
      <c r="J104" s="193"/>
      <c r="K104" s="194" t="str">
        <f>IFERROR(VLOOKUP(B104,【支出】基礎データ!C:P,9),"")</f>
        <v/>
      </c>
      <c r="L104" s="195"/>
      <c r="M104" s="193"/>
      <c r="N104" s="194" t="str">
        <f>IFERROR(VLOOKUP(B104,【支出】基礎データ!C:O,10),"")</f>
        <v/>
      </c>
      <c r="O104" s="195"/>
      <c r="P104" s="196" t="str">
        <f>IFERROR(VLOOKUP(B104,【支出】基礎データ!C:O,11),"")</f>
        <v/>
      </c>
      <c r="Q104" s="197" t="str">
        <f>IFERROR(VLOOKUP(B104,【支出】基礎データ!C:O,12),"")</f>
        <v/>
      </c>
      <c r="R104" s="198" t="str">
        <f>IFERROR(VLOOKUP(B104,【支出】基礎データ!C:O,13),"")</f>
        <v/>
      </c>
      <c r="S104" s="265" t="str">
        <f>IFERROR(VLOOKUP(B104,【支出】基礎データ!C:P,14),"")</f>
        <v/>
      </c>
    </row>
    <row r="105" spans="1:22" ht="24.75" customHeight="1" x14ac:dyDescent="0.2">
      <c r="A105" s="146">
        <v>9</v>
      </c>
      <c r="B105" s="146" t="e">
        <v>#VALUE!</v>
      </c>
      <c r="C105" s="263"/>
      <c r="D105" s="264" t="str">
        <f>IFERROR(VLOOKUP(B105,【支出】基礎データ!C:O,6),"")</f>
        <v/>
      </c>
      <c r="E105" s="190"/>
      <c r="F105" s="191" t="str">
        <f>IFERROR(VLOOKUP(B105,【支出】基礎データ!C:O,7),"")</f>
        <v/>
      </c>
      <c r="G105" s="192"/>
      <c r="H105" s="196" t="str">
        <f>IFERROR(VLOOKUP(B105,【支出】基礎データ!C:P,5),"")</f>
        <v/>
      </c>
      <c r="I105" s="219" t="str">
        <f>IFERROR(VLOOKUP(B105,【支出】基礎データ!C:O,8),"")</f>
        <v/>
      </c>
      <c r="J105" s="193"/>
      <c r="K105" s="194" t="str">
        <f>IFERROR(VLOOKUP(B105,【支出】基礎データ!C:P,9),"")</f>
        <v/>
      </c>
      <c r="L105" s="195"/>
      <c r="M105" s="193"/>
      <c r="N105" s="194" t="str">
        <f>IFERROR(VLOOKUP(B105,【支出】基礎データ!C:O,10),"")</f>
        <v/>
      </c>
      <c r="O105" s="195"/>
      <c r="P105" s="196" t="str">
        <f>IFERROR(VLOOKUP(B105,【支出】基礎データ!C:O,11),"")</f>
        <v/>
      </c>
      <c r="Q105" s="197" t="str">
        <f>IFERROR(VLOOKUP(B105,【支出】基礎データ!C:O,12),"")</f>
        <v/>
      </c>
      <c r="R105" s="198" t="str">
        <f>IFERROR(VLOOKUP(B105,【支出】基礎データ!C:O,13),"")</f>
        <v/>
      </c>
      <c r="S105" s="265" t="str">
        <f>IFERROR(VLOOKUP(B105,【支出】基礎データ!C:P,14),"")</f>
        <v/>
      </c>
    </row>
    <row r="106" spans="1:22" ht="24.75" customHeight="1" x14ac:dyDescent="0.2">
      <c r="A106" s="146">
        <v>10</v>
      </c>
      <c r="B106" s="146" t="e">
        <v>#VALUE!</v>
      </c>
      <c r="C106" s="263"/>
      <c r="D106" s="264" t="str">
        <f>IFERROR(VLOOKUP(B106,【支出】基礎データ!C:O,6),"")</f>
        <v/>
      </c>
      <c r="E106" s="190"/>
      <c r="F106" s="191" t="str">
        <f>IFERROR(VLOOKUP(B106,【支出】基礎データ!C:O,7),"")</f>
        <v/>
      </c>
      <c r="G106" s="192"/>
      <c r="H106" s="196" t="str">
        <f>IFERROR(VLOOKUP(B106,【支出】基礎データ!C:P,5),"")</f>
        <v/>
      </c>
      <c r="I106" s="219" t="str">
        <f>IFERROR(VLOOKUP(B106,【支出】基礎データ!C:O,8),"")</f>
        <v/>
      </c>
      <c r="J106" s="193"/>
      <c r="K106" s="194" t="str">
        <f>IFERROR(VLOOKUP(B106,【支出】基礎データ!C:P,9),"")</f>
        <v/>
      </c>
      <c r="L106" s="195"/>
      <c r="M106" s="193"/>
      <c r="N106" s="194" t="str">
        <f>IFERROR(VLOOKUP(B106,【支出】基礎データ!C:O,10),"")</f>
        <v/>
      </c>
      <c r="O106" s="195"/>
      <c r="P106" s="196" t="str">
        <f>IFERROR(VLOOKUP(B106,【支出】基礎データ!C:O,11),"")</f>
        <v/>
      </c>
      <c r="Q106" s="197" t="str">
        <f>IFERROR(VLOOKUP(B106,【支出】基礎データ!C:O,12),"")</f>
        <v/>
      </c>
      <c r="R106" s="198" t="str">
        <f>IFERROR(VLOOKUP(B106,【支出】基礎データ!C:O,13),"")</f>
        <v/>
      </c>
      <c r="S106" s="265" t="str">
        <f>IFERROR(VLOOKUP(B106,【支出】基礎データ!C:P,14),"")</f>
        <v/>
      </c>
    </row>
    <row r="107" spans="1:22" ht="24.75" customHeight="1" x14ac:dyDescent="0.2">
      <c r="A107" s="146">
        <v>11</v>
      </c>
      <c r="B107" s="146" t="e">
        <v>#VALUE!</v>
      </c>
      <c r="C107" s="263"/>
      <c r="D107" s="264" t="str">
        <f>IFERROR(VLOOKUP(B107,【支出】基礎データ!C:O,6),"")</f>
        <v/>
      </c>
      <c r="E107" s="190"/>
      <c r="F107" s="191" t="str">
        <f>IFERROR(VLOOKUP(B107,【支出】基礎データ!C:O,7),"")</f>
        <v/>
      </c>
      <c r="G107" s="192"/>
      <c r="H107" s="196" t="str">
        <f>IFERROR(VLOOKUP(B107,【支出】基礎データ!C:P,5),"")</f>
        <v/>
      </c>
      <c r="I107" s="219" t="str">
        <f>IFERROR(VLOOKUP(B107,【支出】基礎データ!C:O,8),"")</f>
        <v/>
      </c>
      <c r="J107" s="193"/>
      <c r="K107" s="194" t="str">
        <f>IFERROR(VLOOKUP(B107,【支出】基礎データ!C:P,9),"")</f>
        <v/>
      </c>
      <c r="L107" s="195"/>
      <c r="M107" s="193"/>
      <c r="N107" s="194" t="str">
        <f>IFERROR(VLOOKUP(B107,【支出】基礎データ!C:O,10),"")</f>
        <v/>
      </c>
      <c r="O107" s="195"/>
      <c r="P107" s="196" t="str">
        <f>IFERROR(VLOOKUP(B107,【支出】基礎データ!C:O,11),"")</f>
        <v/>
      </c>
      <c r="Q107" s="197" t="str">
        <f>IFERROR(VLOOKUP(B107,【支出】基礎データ!C:O,12),"")</f>
        <v/>
      </c>
      <c r="R107" s="198" t="str">
        <f>IFERROR(VLOOKUP(B107,【支出】基礎データ!C:O,13),"")</f>
        <v/>
      </c>
      <c r="S107" s="265" t="str">
        <f>IFERROR(VLOOKUP(B107,【支出】基礎データ!C:P,14),"")</f>
        <v/>
      </c>
    </row>
    <row r="108" spans="1:22" ht="24.75" customHeight="1" x14ac:dyDescent="0.2">
      <c r="A108" s="146">
        <v>12</v>
      </c>
      <c r="B108" s="146" t="e">
        <v>#VALUE!</v>
      </c>
      <c r="C108" s="263"/>
      <c r="D108" s="264" t="str">
        <f>IFERROR(VLOOKUP(B108,【支出】基礎データ!C:O,6),"")</f>
        <v/>
      </c>
      <c r="E108" s="190"/>
      <c r="F108" s="191" t="str">
        <f>IFERROR(VLOOKUP(B108,【支出】基礎データ!C:O,7),"")</f>
        <v/>
      </c>
      <c r="G108" s="192"/>
      <c r="H108" s="196" t="str">
        <f>IFERROR(VLOOKUP(B108,【支出】基礎データ!C:P,5),"")</f>
        <v/>
      </c>
      <c r="I108" s="219" t="str">
        <f>IFERROR(VLOOKUP(B108,【支出】基礎データ!C:O,8),"")</f>
        <v/>
      </c>
      <c r="J108" s="193"/>
      <c r="K108" s="194" t="str">
        <f>IFERROR(VLOOKUP(B108,【支出】基礎データ!C:P,9),"")</f>
        <v/>
      </c>
      <c r="L108" s="195"/>
      <c r="M108" s="193"/>
      <c r="N108" s="194" t="str">
        <f>IFERROR(VLOOKUP(B108,【支出】基礎データ!C:O,10),"")</f>
        <v/>
      </c>
      <c r="O108" s="195"/>
      <c r="P108" s="196" t="str">
        <f>IFERROR(VLOOKUP(B108,【支出】基礎データ!C:O,11),"")</f>
        <v/>
      </c>
      <c r="Q108" s="197" t="str">
        <f>IFERROR(VLOOKUP(B108,【支出】基礎データ!C:O,12),"")</f>
        <v/>
      </c>
      <c r="R108" s="198" t="str">
        <f>IFERROR(VLOOKUP(B108,【支出】基礎データ!C:O,13),"")</f>
        <v/>
      </c>
      <c r="S108" s="265" t="str">
        <f>IFERROR(VLOOKUP(B108,【支出】基礎データ!C:P,14),"")</f>
        <v/>
      </c>
    </row>
    <row r="109" spans="1:22" ht="24.75" customHeight="1" x14ac:dyDescent="0.2">
      <c r="A109" s="146">
        <v>13</v>
      </c>
      <c r="B109" s="146" t="e">
        <v>#VALUE!</v>
      </c>
      <c r="C109" s="263"/>
      <c r="D109" s="264" t="str">
        <f>IFERROR(VLOOKUP(B109,【支出】基礎データ!C:O,6),"")</f>
        <v/>
      </c>
      <c r="E109" s="190"/>
      <c r="F109" s="191" t="str">
        <f>IFERROR(VLOOKUP(B109,【支出】基礎データ!C:O,7),"")</f>
        <v/>
      </c>
      <c r="G109" s="192"/>
      <c r="H109" s="196" t="str">
        <f>IFERROR(VLOOKUP(B109,【支出】基礎データ!C:P,5),"")</f>
        <v/>
      </c>
      <c r="I109" s="219" t="str">
        <f>IFERROR(VLOOKUP(B109,【支出】基礎データ!C:O,8),"")</f>
        <v/>
      </c>
      <c r="J109" s="193"/>
      <c r="K109" s="194" t="str">
        <f>IFERROR(VLOOKUP(B109,【支出】基礎データ!C:P,9),"")</f>
        <v/>
      </c>
      <c r="L109" s="195"/>
      <c r="M109" s="193"/>
      <c r="N109" s="194" t="str">
        <f>IFERROR(VLOOKUP(B109,【支出】基礎データ!C:O,10),"")</f>
        <v/>
      </c>
      <c r="O109" s="195"/>
      <c r="P109" s="196" t="str">
        <f>IFERROR(VLOOKUP(B109,【支出】基礎データ!C:O,11),"")</f>
        <v/>
      </c>
      <c r="Q109" s="197" t="str">
        <f>IFERROR(VLOOKUP(B109,【支出】基礎データ!C:O,12),"")</f>
        <v/>
      </c>
      <c r="R109" s="198" t="str">
        <f>IFERROR(VLOOKUP(B109,【支出】基礎データ!C:O,13),"")</f>
        <v/>
      </c>
      <c r="S109" s="265" t="str">
        <f>IFERROR(VLOOKUP(B109,【支出】基礎データ!C:P,14),"")</f>
        <v/>
      </c>
    </row>
    <row r="110" spans="1:22" ht="24.75" customHeight="1" x14ac:dyDescent="0.2">
      <c r="A110" s="146">
        <v>14</v>
      </c>
      <c r="B110" s="146" t="e">
        <v>#VALUE!</v>
      </c>
      <c r="C110" s="263"/>
      <c r="D110" s="264" t="str">
        <f>IFERROR(VLOOKUP(B110,【支出】基礎データ!C:O,6),"")</f>
        <v/>
      </c>
      <c r="E110" s="190"/>
      <c r="F110" s="191" t="str">
        <f>IFERROR(VLOOKUP(B110,【支出】基礎データ!C:O,7),"")</f>
        <v/>
      </c>
      <c r="G110" s="192"/>
      <c r="H110" s="196" t="str">
        <f>IFERROR(VLOOKUP(B110,【支出】基礎データ!C:P,5),"")</f>
        <v/>
      </c>
      <c r="I110" s="219" t="str">
        <f>IFERROR(VLOOKUP(B110,【支出】基礎データ!C:O,8),"")</f>
        <v/>
      </c>
      <c r="J110" s="193"/>
      <c r="K110" s="194" t="str">
        <f>IFERROR(VLOOKUP(B110,【支出】基礎データ!C:P,9),"")</f>
        <v/>
      </c>
      <c r="L110" s="195"/>
      <c r="M110" s="193"/>
      <c r="N110" s="194" t="str">
        <f>IFERROR(VLOOKUP(B110,【支出】基礎データ!C:O,10),"")</f>
        <v/>
      </c>
      <c r="O110" s="195"/>
      <c r="P110" s="196" t="str">
        <f>IFERROR(VLOOKUP(B110,【支出】基礎データ!C:O,11),"")</f>
        <v/>
      </c>
      <c r="Q110" s="197" t="str">
        <f>IFERROR(VLOOKUP(B110,【支出】基礎データ!C:O,12),"")</f>
        <v/>
      </c>
      <c r="R110" s="198" t="str">
        <f>IFERROR(VLOOKUP(B110,【支出】基礎データ!C:O,13),"")</f>
        <v/>
      </c>
      <c r="S110" s="265" t="str">
        <f>IFERROR(VLOOKUP(B110,【支出】基礎データ!C:P,14),"")</f>
        <v/>
      </c>
    </row>
    <row r="111" spans="1:22" ht="24.75" customHeight="1" x14ac:dyDescent="0.2">
      <c r="A111" s="146">
        <v>15</v>
      </c>
      <c r="B111" s="146" t="e">
        <v>#VALUE!</v>
      </c>
      <c r="C111" s="263"/>
      <c r="D111" s="264" t="str">
        <f>IFERROR(VLOOKUP(B111,【支出】基礎データ!C:O,6),"")</f>
        <v/>
      </c>
      <c r="E111" s="190"/>
      <c r="F111" s="191" t="str">
        <f>IFERROR(VLOOKUP(B111,【支出】基礎データ!C:O,7),"")</f>
        <v/>
      </c>
      <c r="G111" s="192"/>
      <c r="H111" s="196" t="str">
        <f>IFERROR(VLOOKUP(B111,【支出】基礎データ!C:P,5),"")</f>
        <v/>
      </c>
      <c r="I111" s="219" t="str">
        <f>IFERROR(VLOOKUP(B111,【支出】基礎データ!C:O,8),"")</f>
        <v/>
      </c>
      <c r="J111" s="193"/>
      <c r="K111" s="194" t="str">
        <f>IFERROR(VLOOKUP(B111,【支出】基礎データ!C:P,9),"")</f>
        <v/>
      </c>
      <c r="L111" s="195"/>
      <c r="M111" s="193"/>
      <c r="N111" s="194" t="str">
        <f>IFERROR(VLOOKUP(B111,【支出】基礎データ!C:O,10),"")</f>
        <v/>
      </c>
      <c r="O111" s="195"/>
      <c r="P111" s="196" t="str">
        <f>IFERROR(VLOOKUP(B111,【支出】基礎データ!C:O,11),"")</f>
        <v/>
      </c>
      <c r="Q111" s="197" t="str">
        <f>IFERROR(VLOOKUP(B111,【支出】基礎データ!C:O,12),"")</f>
        <v/>
      </c>
      <c r="R111" s="198" t="str">
        <f>IFERROR(VLOOKUP(B111,【支出】基礎データ!C:O,13),"")</f>
        <v/>
      </c>
      <c r="S111" s="265" t="str">
        <f>IFERROR(VLOOKUP(B111,【支出】基礎データ!C:P,14),"")</f>
        <v/>
      </c>
    </row>
    <row r="112" spans="1:22" ht="24.75" customHeight="1" x14ac:dyDescent="0.2">
      <c r="A112" s="146">
        <v>16</v>
      </c>
      <c r="B112" s="146" t="e">
        <v>#VALUE!</v>
      </c>
      <c r="C112" s="263"/>
      <c r="D112" s="264" t="str">
        <f>IFERROR(VLOOKUP(B112,【支出】基礎データ!C:O,6),"")</f>
        <v/>
      </c>
      <c r="E112" s="190"/>
      <c r="F112" s="191" t="str">
        <f>IFERROR(VLOOKUP(B112,【支出】基礎データ!C:O,7),"")</f>
        <v/>
      </c>
      <c r="G112" s="192"/>
      <c r="H112" s="196" t="str">
        <f>IFERROR(VLOOKUP(B112,【支出】基礎データ!C:P,5),"")</f>
        <v/>
      </c>
      <c r="I112" s="219" t="str">
        <f>IFERROR(VLOOKUP(B112,【支出】基礎データ!C:O,8),"")</f>
        <v/>
      </c>
      <c r="J112" s="193"/>
      <c r="K112" s="194" t="str">
        <f>IFERROR(VLOOKUP(B112,【支出】基礎データ!C:P,9),"")</f>
        <v/>
      </c>
      <c r="L112" s="195"/>
      <c r="M112" s="193"/>
      <c r="N112" s="194" t="str">
        <f>IFERROR(VLOOKUP(B112,【支出】基礎データ!C:O,10),"")</f>
        <v/>
      </c>
      <c r="O112" s="195"/>
      <c r="P112" s="196" t="str">
        <f>IFERROR(VLOOKUP(B112,【支出】基礎データ!C:O,11),"")</f>
        <v/>
      </c>
      <c r="Q112" s="197" t="str">
        <f>IFERROR(VLOOKUP(B112,【支出】基礎データ!C:O,12),"")</f>
        <v/>
      </c>
      <c r="R112" s="198" t="str">
        <f>IFERROR(VLOOKUP(B112,【支出】基礎データ!C:O,13),"")</f>
        <v/>
      </c>
      <c r="S112" s="265" t="str">
        <f>IFERROR(VLOOKUP(B112,【支出】基礎データ!C:P,14),"")</f>
        <v/>
      </c>
    </row>
    <row r="113" spans="1:22" ht="24.75" customHeight="1" x14ac:dyDescent="0.2">
      <c r="A113" s="146">
        <v>17</v>
      </c>
      <c r="B113" s="146" t="e">
        <v>#VALUE!</v>
      </c>
      <c r="C113" s="263"/>
      <c r="D113" s="264" t="str">
        <f>IFERROR(VLOOKUP(B113,【支出】基礎データ!C:O,6),"")</f>
        <v/>
      </c>
      <c r="E113" s="190"/>
      <c r="F113" s="191" t="str">
        <f>IFERROR(VLOOKUP(B113,【支出】基礎データ!C:O,7),"")</f>
        <v/>
      </c>
      <c r="G113" s="192"/>
      <c r="H113" s="196" t="str">
        <f>IFERROR(VLOOKUP(B113,【支出】基礎データ!C:P,5),"")</f>
        <v/>
      </c>
      <c r="I113" s="219" t="str">
        <f>IFERROR(VLOOKUP(B113,【支出】基礎データ!C:O,8),"")</f>
        <v/>
      </c>
      <c r="J113" s="193"/>
      <c r="K113" s="194" t="str">
        <f>IFERROR(VLOOKUP(B113,【支出】基礎データ!C:P,9),"")</f>
        <v/>
      </c>
      <c r="L113" s="195"/>
      <c r="M113" s="193"/>
      <c r="N113" s="194" t="str">
        <f>IFERROR(VLOOKUP(B113,【支出】基礎データ!C:O,10),"")</f>
        <v/>
      </c>
      <c r="O113" s="195"/>
      <c r="P113" s="196" t="str">
        <f>IFERROR(VLOOKUP(B113,【支出】基礎データ!C:O,11),"")</f>
        <v/>
      </c>
      <c r="Q113" s="197" t="str">
        <f>IFERROR(VLOOKUP(B113,【支出】基礎データ!C:O,12),"")</f>
        <v/>
      </c>
      <c r="R113" s="198" t="str">
        <f>IFERROR(VLOOKUP(B113,【支出】基礎データ!C:O,13),"")</f>
        <v/>
      </c>
      <c r="S113" s="265" t="str">
        <f>IFERROR(VLOOKUP(B113,【支出】基礎データ!C:P,14),"")</f>
        <v/>
      </c>
    </row>
    <row r="114" spans="1:22" ht="24.75" customHeight="1" x14ac:dyDescent="0.2">
      <c r="A114" s="146">
        <v>18</v>
      </c>
      <c r="B114" s="146" t="e">
        <v>#VALUE!</v>
      </c>
      <c r="C114" s="263"/>
      <c r="D114" s="264" t="str">
        <f>IFERROR(VLOOKUP(B114,【支出】基礎データ!C:O,6),"")</f>
        <v/>
      </c>
      <c r="E114" s="190"/>
      <c r="F114" s="191" t="str">
        <f>IFERROR(VLOOKUP(B114,【支出】基礎データ!C:O,7),"")</f>
        <v/>
      </c>
      <c r="G114" s="192"/>
      <c r="H114" s="196" t="str">
        <f>IFERROR(VLOOKUP(B114,【支出】基礎データ!C:P,5),"")</f>
        <v/>
      </c>
      <c r="I114" s="219" t="str">
        <f>IFERROR(VLOOKUP(B114,【支出】基礎データ!C:O,8),"")</f>
        <v/>
      </c>
      <c r="J114" s="193"/>
      <c r="K114" s="194" t="str">
        <f>IFERROR(VLOOKUP(B114,【支出】基礎データ!C:P,9),"")</f>
        <v/>
      </c>
      <c r="L114" s="195"/>
      <c r="M114" s="193"/>
      <c r="N114" s="194" t="str">
        <f>IFERROR(VLOOKUP(B114,【支出】基礎データ!C:O,10),"")</f>
        <v/>
      </c>
      <c r="O114" s="195"/>
      <c r="P114" s="196" t="str">
        <f>IFERROR(VLOOKUP(B114,【支出】基礎データ!C:O,11),"")</f>
        <v/>
      </c>
      <c r="Q114" s="197" t="str">
        <f>IFERROR(VLOOKUP(B114,【支出】基礎データ!C:O,12),"")</f>
        <v/>
      </c>
      <c r="R114" s="198" t="str">
        <f>IFERROR(VLOOKUP(B114,【支出】基礎データ!C:O,13),"")</f>
        <v/>
      </c>
      <c r="S114" s="265" t="str">
        <f>IFERROR(VLOOKUP(B114,【支出】基礎データ!C:P,14),"")</f>
        <v/>
      </c>
    </row>
    <row r="115" spans="1:22" ht="24.75" customHeight="1" x14ac:dyDescent="0.2">
      <c r="A115" s="146">
        <v>19</v>
      </c>
      <c r="B115" s="146" t="e">
        <v>#VALUE!</v>
      </c>
      <c r="C115" s="263"/>
      <c r="D115" s="264" t="str">
        <f>IFERROR(VLOOKUP(B115,【支出】基礎データ!C:O,6),"")</f>
        <v/>
      </c>
      <c r="E115" s="190"/>
      <c r="F115" s="191" t="str">
        <f>IFERROR(VLOOKUP(B115,【支出】基礎データ!C:O,7),"")</f>
        <v/>
      </c>
      <c r="G115" s="192"/>
      <c r="H115" s="196" t="str">
        <f>IFERROR(VLOOKUP(B115,【支出】基礎データ!C:P,5),"")</f>
        <v/>
      </c>
      <c r="I115" s="219" t="str">
        <f>IFERROR(VLOOKUP(B115,【支出】基礎データ!C:O,8),"")</f>
        <v/>
      </c>
      <c r="J115" s="193"/>
      <c r="K115" s="194" t="str">
        <f>IFERROR(VLOOKUP(B115,【支出】基礎データ!C:P,9),"")</f>
        <v/>
      </c>
      <c r="L115" s="195"/>
      <c r="M115" s="193"/>
      <c r="N115" s="194" t="str">
        <f>IFERROR(VLOOKUP(B115,【支出】基礎データ!C:O,10),"")</f>
        <v/>
      </c>
      <c r="O115" s="195"/>
      <c r="P115" s="196" t="str">
        <f>IFERROR(VLOOKUP(B115,【支出】基礎データ!C:O,11),"")</f>
        <v/>
      </c>
      <c r="Q115" s="197" t="str">
        <f>IFERROR(VLOOKUP(B115,【支出】基礎データ!C:O,12),"")</f>
        <v/>
      </c>
      <c r="R115" s="198" t="str">
        <f>IFERROR(VLOOKUP(B115,【支出】基礎データ!C:O,13),"")</f>
        <v/>
      </c>
      <c r="S115" s="265" t="str">
        <f>IFERROR(VLOOKUP(B115,【支出】基礎データ!C:P,14),"")</f>
        <v/>
      </c>
    </row>
    <row r="116" spans="1:22" ht="24.75" customHeight="1" x14ac:dyDescent="0.2">
      <c r="A116" s="146">
        <v>20</v>
      </c>
      <c r="B116" s="146" t="e">
        <v>#VALUE!</v>
      </c>
      <c r="C116" s="263"/>
      <c r="D116" s="264" t="str">
        <f>IFERROR(VLOOKUP(B116,【支出】基礎データ!C:O,6),"")</f>
        <v/>
      </c>
      <c r="E116" s="190"/>
      <c r="F116" s="191" t="str">
        <f>IFERROR(VLOOKUP(B116,【支出】基礎データ!C:O,7),"")</f>
        <v/>
      </c>
      <c r="G116" s="192"/>
      <c r="H116" s="196" t="str">
        <f>IFERROR(VLOOKUP(B116,【支出】基礎データ!C:P,5),"")</f>
        <v/>
      </c>
      <c r="I116" s="219" t="str">
        <f>IFERROR(VLOOKUP(B116,【支出】基礎データ!C:O,8),"")</f>
        <v/>
      </c>
      <c r="J116" s="193"/>
      <c r="K116" s="194" t="str">
        <f>IFERROR(VLOOKUP(B116,【支出】基礎データ!C:P,9),"")</f>
        <v/>
      </c>
      <c r="L116" s="195"/>
      <c r="M116" s="193"/>
      <c r="N116" s="194" t="str">
        <f>IFERROR(VLOOKUP(B116,【支出】基礎データ!C:O,10),"")</f>
        <v/>
      </c>
      <c r="O116" s="195"/>
      <c r="P116" s="196" t="str">
        <f>IFERROR(VLOOKUP(B116,【支出】基礎データ!C:O,11),"")</f>
        <v/>
      </c>
      <c r="Q116" s="197" t="str">
        <f>IFERROR(VLOOKUP(B116,【支出】基礎データ!C:O,12),"")</f>
        <v/>
      </c>
      <c r="R116" s="198" t="str">
        <f>IFERROR(VLOOKUP(B116,【支出】基礎データ!C:O,13),"")</f>
        <v/>
      </c>
      <c r="S116" s="265" t="str">
        <f>IFERROR(VLOOKUP(B116,【支出】基礎データ!C:P,14),"")</f>
        <v/>
      </c>
    </row>
    <row r="117" spans="1:22" ht="24.75" customHeight="1" x14ac:dyDescent="0.2">
      <c r="A117" s="24"/>
      <c r="B117" s="146"/>
      <c r="C117" s="326" t="s">
        <v>34</v>
      </c>
      <c r="D117" s="327"/>
      <c r="E117" s="266"/>
      <c r="F117" s="191">
        <f>SUM(F97:F116)</f>
        <v>0</v>
      </c>
      <c r="G117" s="192"/>
      <c r="H117" s="196"/>
      <c r="I117" s="262"/>
      <c r="J117" s="193"/>
      <c r="K117" s="194"/>
      <c r="L117" s="195"/>
      <c r="M117" s="193"/>
      <c r="N117" s="194"/>
      <c r="O117" s="195"/>
      <c r="P117" s="196"/>
      <c r="Q117" s="197"/>
      <c r="R117" s="198"/>
      <c r="S117" s="265"/>
    </row>
    <row r="118" spans="1:22" ht="24.75" customHeight="1" x14ac:dyDescent="0.2">
      <c r="A118" s="24" t="e">
        <f>DGET(【支出】基礎データ!C:R,1,U118:V119)</f>
        <v>#NUM!</v>
      </c>
      <c r="B118" s="146">
        <v>4</v>
      </c>
      <c r="C118" s="370" t="s">
        <v>102</v>
      </c>
      <c r="D118" s="371"/>
      <c r="E118" s="260"/>
      <c r="F118" s="261"/>
      <c r="G118" s="192"/>
      <c r="H118" s="262"/>
      <c r="I118" s="262"/>
      <c r="J118" s="193"/>
      <c r="K118" s="194"/>
      <c r="L118" s="195"/>
      <c r="M118" s="193"/>
      <c r="N118" s="194"/>
      <c r="O118" s="195"/>
      <c r="P118" s="196"/>
      <c r="Q118" s="197"/>
      <c r="R118" s="198"/>
      <c r="S118" s="265"/>
      <c r="U118" s="10" t="s">
        <v>24</v>
      </c>
      <c r="V118" s="10" t="s">
        <v>40</v>
      </c>
    </row>
    <row r="119" spans="1:22" ht="24.75" customHeight="1" x14ac:dyDescent="0.2">
      <c r="A119" s="146">
        <v>1</v>
      </c>
      <c r="B119" s="146" t="e">
        <f t="dataTable" ref="B119:B138" dt2D="1" dtr="1" r1="U119" r2="V119"/>
        <v>#VALUE!</v>
      </c>
      <c r="C119" s="263"/>
      <c r="D119" s="264" t="str">
        <f>IFERROR(VLOOKUP(B119,【支出】基礎データ!C:O,6),"")</f>
        <v/>
      </c>
      <c r="E119" s="190"/>
      <c r="F119" s="191" t="str">
        <f>IFERROR(VLOOKUP(B119,【支出】基礎データ!C:O,7),"")</f>
        <v/>
      </c>
      <c r="G119" s="192"/>
      <c r="H119" s="196" t="str">
        <f>IFERROR(VLOOKUP(B119,【支出】基礎データ!C:P,5),"")</f>
        <v/>
      </c>
      <c r="I119" s="219" t="str">
        <f>IFERROR(VLOOKUP(B119,【支出】基礎データ!C:O,8),"")</f>
        <v/>
      </c>
      <c r="J119" s="193"/>
      <c r="K119" s="194" t="str">
        <f>IFERROR(VLOOKUP(B119,【支出】基礎データ!C:P,9),"")</f>
        <v/>
      </c>
      <c r="L119" s="195"/>
      <c r="M119" s="193"/>
      <c r="N119" s="194" t="str">
        <f>IFERROR(VLOOKUP(B119,【支出】基礎データ!C:O,10),"")</f>
        <v/>
      </c>
      <c r="O119" s="195"/>
      <c r="P119" s="196" t="str">
        <f>IFERROR(VLOOKUP(B119,【支出】基礎データ!C:O,11),"")</f>
        <v/>
      </c>
      <c r="Q119" s="197" t="str">
        <f>IFERROR(VLOOKUP(B119,【支出】基礎データ!C:O,12),"")</f>
        <v/>
      </c>
      <c r="R119" s="198" t="str">
        <f>IFERROR(VLOOKUP(B119,【支出】基礎データ!C:O,13),"")</f>
        <v/>
      </c>
      <c r="S119" s="265" t="str">
        <f>IFERROR(VLOOKUP(B119,【支出】基礎データ!C:P,14),"")</f>
        <v/>
      </c>
      <c r="U119" s="1"/>
      <c r="V119" s="1"/>
    </row>
    <row r="120" spans="1:22" ht="24.75" customHeight="1" x14ac:dyDescent="0.2">
      <c r="A120" s="146">
        <v>2</v>
      </c>
      <c r="B120" s="146" t="e">
        <v>#VALUE!</v>
      </c>
      <c r="C120" s="263"/>
      <c r="D120" s="264" t="str">
        <f>IFERROR(VLOOKUP(B120,【支出】基礎データ!C:O,6),"")</f>
        <v/>
      </c>
      <c r="E120" s="190"/>
      <c r="F120" s="191" t="str">
        <f>IFERROR(VLOOKUP(B120,【支出】基礎データ!C:O,7),"")</f>
        <v/>
      </c>
      <c r="G120" s="192"/>
      <c r="H120" s="196" t="str">
        <f>IFERROR(VLOOKUP(B120,【支出】基礎データ!C:P,5),"")</f>
        <v/>
      </c>
      <c r="I120" s="219" t="str">
        <f>IFERROR(VLOOKUP(B120,【支出】基礎データ!C:O,8),"")</f>
        <v/>
      </c>
      <c r="J120" s="193"/>
      <c r="K120" s="194" t="str">
        <f>IFERROR(VLOOKUP(B120,【支出】基礎データ!C:P,9),"")</f>
        <v/>
      </c>
      <c r="L120" s="195"/>
      <c r="M120" s="193"/>
      <c r="N120" s="194" t="str">
        <f>IFERROR(VLOOKUP(B120,【支出】基礎データ!C:O,10),"")</f>
        <v/>
      </c>
      <c r="O120" s="195"/>
      <c r="P120" s="196" t="str">
        <f>IFERROR(VLOOKUP(B120,【支出】基礎データ!C:O,11),"")</f>
        <v/>
      </c>
      <c r="Q120" s="197" t="str">
        <f>IFERROR(VLOOKUP(B120,【支出】基礎データ!C:O,12),"")</f>
        <v/>
      </c>
      <c r="R120" s="198" t="str">
        <f>IFERROR(VLOOKUP(B120,【支出】基礎データ!C:O,13),"")</f>
        <v/>
      </c>
      <c r="S120" s="265" t="str">
        <f>IFERROR(VLOOKUP(B120,【支出】基礎データ!C:P,14),"")</f>
        <v/>
      </c>
    </row>
    <row r="121" spans="1:22" ht="24.75" customHeight="1" x14ac:dyDescent="0.2">
      <c r="A121" s="146">
        <v>3</v>
      </c>
      <c r="B121" s="146" t="e">
        <v>#VALUE!</v>
      </c>
      <c r="C121" s="263"/>
      <c r="D121" s="264" t="str">
        <f>IFERROR(VLOOKUP(B121,【支出】基礎データ!C:O,6),"")</f>
        <v/>
      </c>
      <c r="E121" s="190"/>
      <c r="F121" s="191" t="str">
        <f>IFERROR(VLOOKUP(B121,【支出】基礎データ!C:O,7),"")</f>
        <v/>
      </c>
      <c r="G121" s="192"/>
      <c r="H121" s="196" t="str">
        <f>IFERROR(VLOOKUP(B121,【支出】基礎データ!C:P,5),"")</f>
        <v/>
      </c>
      <c r="I121" s="219" t="str">
        <f>IFERROR(VLOOKUP(B121,【支出】基礎データ!C:O,8),"")</f>
        <v/>
      </c>
      <c r="J121" s="193"/>
      <c r="K121" s="194" t="str">
        <f>IFERROR(VLOOKUP(B121,【支出】基礎データ!C:P,9),"")</f>
        <v/>
      </c>
      <c r="L121" s="195"/>
      <c r="M121" s="193"/>
      <c r="N121" s="194" t="str">
        <f>IFERROR(VLOOKUP(B121,【支出】基礎データ!C:O,10),"")</f>
        <v/>
      </c>
      <c r="O121" s="195"/>
      <c r="P121" s="196" t="str">
        <f>IFERROR(VLOOKUP(B121,【支出】基礎データ!C:O,11),"")</f>
        <v/>
      </c>
      <c r="Q121" s="197" t="str">
        <f>IFERROR(VLOOKUP(B121,【支出】基礎データ!C:O,12),"")</f>
        <v/>
      </c>
      <c r="R121" s="198" t="str">
        <f>IFERROR(VLOOKUP(B121,【支出】基礎データ!C:O,13),"")</f>
        <v/>
      </c>
      <c r="S121" s="265" t="str">
        <f>IFERROR(VLOOKUP(B121,【支出】基礎データ!C:P,14),"")</f>
        <v/>
      </c>
    </row>
    <row r="122" spans="1:22" ht="24.75" customHeight="1" x14ac:dyDescent="0.2">
      <c r="A122" s="146">
        <v>4</v>
      </c>
      <c r="B122" s="146" t="e">
        <v>#VALUE!</v>
      </c>
      <c r="C122" s="263"/>
      <c r="D122" s="264" t="str">
        <f>IFERROR(VLOOKUP(B122,【支出】基礎データ!C:O,6),"")</f>
        <v/>
      </c>
      <c r="E122" s="190"/>
      <c r="F122" s="191" t="str">
        <f>IFERROR(VLOOKUP(B122,【支出】基礎データ!C:O,7),"")</f>
        <v/>
      </c>
      <c r="G122" s="192"/>
      <c r="H122" s="196" t="str">
        <f>IFERROR(VLOOKUP(B122,【支出】基礎データ!C:P,5),"")</f>
        <v/>
      </c>
      <c r="I122" s="219" t="str">
        <f>IFERROR(VLOOKUP(B122,【支出】基礎データ!C:O,8),"")</f>
        <v/>
      </c>
      <c r="J122" s="193"/>
      <c r="K122" s="194" t="str">
        <f>IFERROR(VLOOKUP(B122,【支出】基礎データ!C:P,9),"")</f>
        <v/>
      </c>
      <c r="L122" s="195"/>
      <c r="M122" s="193"/>
      <c r="N122" s="194" t="str">
        <f>IFERROR(VLOOKUP(B122,【支出】基礎データ!C:O,10),"")</f>
        <v/>
      </c>
      <c r="O122" s="195"/>
      <c r="P122" s="196" t="str">
        <f>IFERROR(VLOOKUP(B122,【支出】基礎データ!C:O,11),"")</f>
        <v/>
      </c>
      <c r="Q122" s="197" t="str">
        <f>IFERROR(VLOOKUP(B122,【支出】基礎データ!C:O,12),"")</f>
        <v/>
      </c>
      <c r="R122" s="198" t="str">
        <f>IFERROR(VLOOKUP(B122,【支出】基礎データ!C:O,13),"")</f>
        <v/>
      </c>
      <c r="S122" s="265" t="str">
        <f>IFERROR(VLOOKUP(B122,【支出】基礎データ!C:P,14),"")</f>
        <v/>
      </c>
    </row>
    <row r="123" spans="1:22" ht="24.75" customHeight="1" x14ac:dyDescent="0.2">
      <c r="A123" s="146">
        <v>5</v>
      </c>
      <c r="B123" s="146" t="e">
        <v>#VALUE!</v>
      </c>
      <c r="C123" s="263"/>
      <c r="D123" s="264" t="str">
        <f>IFERROR(VLOOKUP(B123,【支出】基礎データ!C:O,6),"")</f>
        <v/>
      </c>
      <c r="E123" s="190"/>
      <c r="F123" s="191" t="str">
        <f>IFERROR(VLOOKUP(B123,【支出】基礎データ!C:O,7),"")</f>
        <v/>
      </c>
      <c r="G123" s="192"/>
      <c r="H123" s="196" t="str">
        <f>IFERROR(VLOOKUP(B123,【支出】基礎データ!C:P,5),"")</f>
        <v/>
      </c>
      <c r="I123" s="219" t="str">
        <f>IFERROR(VLOOKUP(B123,【支出】基礎データ!C:O,8),"")</f>
        <v/>
      </c>
      <c r="J123" s="193"/>
      <c r="K123" s="194" t="str">
        <f>IFERROR(VLOOKUP(B123,【支出】基礎データ!C:P,9),"")</f>
        <v/>
      </c>
      <c r="L123" s="195"/>
      <c r="M123" s="193"/>
      <c r="N123" s="194" t="str">
        <f>IFERROR(VLOOKUP(B123,【支出】基礎データ!C:O,10),"")</f>
        <v/>
      </c>
      <c r="O123" s="195"/>
      <c r="P123" s="196" t="str">
        <f>IFERROR(VLOOKUP(B123,【支出】基礎データ!C:O,11),"")</f>
        <v/>
      </c>
      <c r="Q123" s="197" t="str">
        <f>IFERROR(VLOOKUP(B123,【支出】基礎データ!C:O,12),"")</f>
        <v/>
      </c>
      <c r="R123" s="198" t="str">
        <f>IFERROR(VLOOKUP(B123,【支出】基礎データ!C:O,13),"")</f>
        <v/>
      </c>
      <c r="S123" s="265" t="str">
        <f>IFERROR(VLOOKUP(B123,【支出】基礎データ!C:P,14),"")</f>
        <v/>
      </c>
    </row>
    <row r="124" spans="1:22" ht="24.75" customHeight="1" x14ac:dyDescent="0.2">
      <c r="A124" s="146">
        <v>6</v>
      </c>
      <c r="B124" s="146" t="e">
        <v>#VALUE!</v>
      </c>
      <c r="C124" s="263"/>
      <c r="D124" s="264" t="str">
        <f>IFERROR(VLOOKUP(B124,【支出】基礎データ!C:O,6),"")</f>
        <v/>
      </c>
      <c r="E124" s="190"/>
      <c r="F124" s="191" t="str">
        <f>IFERROR(VLOOKUP(B124,【支出】基礎データ!C:O,7),"")</f>
        <v/>
      </c>
      <c r="G124" s="192"/>
      <c r="H124" s="196" t="str">
        <f>IFERROR(VLOOKUP(B124,【支出】基礎データ!C:P,5),"")</f>
        <v/>
      </c>
      <c r="I124" s="219" t="str">
        <f>IFERROR(VLOOKUP(B124,【支出】基礎データ!C:O,8),"")</f>
        <v/>
      </c>
      <c r="J124" s="193"/>
      <c r="K124" s="194" t="str">
        <f>IFERROR(VLOOKUP(B124,【支出】基礎データ!C:P,9),"")</f>
        <v/>
      </c>
      <c r="L124" s="195"/>
      <c r="M124" s="193"/>
      <c r="N124" s="194" t="str">
        <f>IFERROR(VLOOKUP(B124,【支出】基礎データ!C:O,10),"")</f>
        <v/>
      </c>
      <c r="O124" s="195"/>
      <c r="P124" s="196" t="str">
        <f>IFERROR(VLOOKUP(B124,【支出】基礎データ!C:O,11),"")</f>
        <v/>
      </c>
      <c r="Q124" s="197" t="str">
        <f>IFERROR(VLOOKUP(B124,【支出】基礎データ!C:O,12),"")</f>
        <v/>
      </c>
      <c r="R124" s="198" t="str">
        <f>IFERROR(VLOOKUP(B124,【支出】基礎データ!C:O,13),"")</f>
        <v/>
      </c>
      <c r="S124" s="265" t="str">
        <f>IFERROR(VLOOKUP(B124,【支出】基礎データ!C:P,14),"")</f>
        <v/>
      </c>
    </row>
    <row r="125" spans="1:22" ht="24.75" customHeight="1" x14ac:dyDescent="0.2">
      <c r="A125" s="146">
        <v>7</v>
      </c>
      <c r="B125" s="146" t="e">
        <v>#VALUE!</v>
      </c>
      <c r="C125" s="263"/>
      <c r="D125" s="264" t="str">
        <f>IFERROR(VLOOKUP(B125,【支出】基礎データ!C:O,6),"")</f>
        <v/>
      </c>
      <c r="E125" s="190"/>
      <c r="F125" s="191" t="str">
        <f>IFERROR(VLOOKUP(B125,【支出】基礎データ!C:O,7),"")</f>
        <v/>
      </c>
      <c r="G125" s="192"/>
      <c r="H125" s="196" t="str">
        <f>IFERROR(VLOOKUP(B125,【支出】基礎データ!C:P,5),"")</f>
        <v/>
      </c>
      <c r="I125" s="219" t="str">
        <f>IFERROR(VLOOKUP(B125,【支出】基礎データ!C:O,8),"")</f>
        <v/>
      </c>
      <c r="J125" s="193"/>
      <c r="K125" s="194" t="str">
        <f>IFERROR(VLOOKUP(B125,【支出】基礎データ!C:P,9),"")</f>
        <v/>
      </c>
      <c r="L125" s="195"/>
      <c r="M125" s="193"/>
      <c r="N125" s="194" t="str">
        <f>IFERROR(VLOOKUP(B125,【支出】基礎データ!C:O,10),"")</f>
        <v/>
      </c>
      <c r="O125" s="195"/>
      <c r="P125" s="196" t="str">
        <f>IFERROR(VLOOKUP(B125,【支出】基礎データ!C:O,11),"")</f>
        <v/>
      </c>
      <c r="Q125" s="197" t="str">
        <f>IFERROR(VLOOKUP(B125,【支出】基礎データ!C:O,12),"")</f>
        <v/>
      </c>
      <c r="R125" s="198" t="str">
        <f>IFERROR(VLOOKUP(B125,【支出】基礎データ!C:O,13),"")</f>
        <v/>
      </c>
      <c r="S125" s="265" t="str">
        <f>IFERROR(VLOOKUP(B125,【支出】基礎データ!C:P,14),"")</f>
        <v/>
      </c>
    </row>
    <row r="126" spans="1:22" ht="24.75" customHeight="1" x14ac:dyDescent="0.2">
      <c r="A126" s="146">
        <v>8</v>
      </c>
      <c r="B126" s="146" t="e">
        <v>#VALUE!</v>
      </c>
      <c r="C126" s="263"/>
      <c r="D126" s="264" t="str">
        <f>IFERROR(VLOOKUP(B126,【支出】基礎データ!C:O,6),"")</f>
        <v/>
      </c>
      <c r="E126" s="190"/>
      <c r="F126" s="191" t="str">
        <f>IFERROR(VLOOKUP(B126,【支出】基礎データ!C:O,7),"")</f>
        <v/>
      </c>
      <c r="G126" s="192"/>
      <c r="H126" s="196" t="str">
        <f>IFERROR(VLOOKUP(B126,【支出】基礎データ!C:P,5),"")</f>
        <v/>
      </c>
      <c r="I126" s="219" t="str">
        <f>IFERROR(VLOOKUP(B126,【支出】基礎データ!C:O,8),"")</f>
        <v/>
      </c>
      <c r="J126" s="193"/>
      <c r="K126" s="194" t="str">
        <f>IFERROR(VLOOKUP(B126,【支出】基礎データ!C:P,9),"")</f>
        <v/>
      </c>
      <c r="L126" s="195"/>
      <c r="M126" s="193"/>
      <c r="N126" s="194" t="str">
        <f>IFERROR(VLOOKUP(B126,【支出】基礎データ!C:O,10),"")</f>
        <v/>
      </c>
      <c r="O126" s="195"/>
      <c r="P126" s="196" t="str">
        <f>IFERROR(VLOOKUP(B126,【支出】基礎データ!C:O,11),"")</f>
        <v/>
      </c>
      <c r="Q126" s="197" t="str">
        <f>IFERROR(VLOOKUP(B126,【支出】基礎データ!C:O,12),"")</f>
        <v/>
      </c>
      <c r="R126" s="198" t="str">
        <f>IFERROR(VLOOKUP(B126,【支出】基礎データ!C:O,13),"")</f>
        <v/>
      </c>
      <c r="S126" s="265" t="str">
        <f>IFERROR(VLOOKUP(B126,【支出】基礎データ!C:P,14),"")</f>
        <v/>
      </c>
    </row>
    <row r="127" spans="1:22" ht="24.75" customHeight="1" x14ac:dyDescent="0.2">
      <c r="A127" s="146">
        <v>9</v>
      </c>
      <c r="B127" s="146" t="e">
        <v>#VALUE!</v>
      </c>
      <c r="C127" s="263"/>
      <c r="D127" s="264" t="str">
        <f>IFERROR(VLOOKUP(B127,【支出】基礎データ!C:O,6),"")</f>
        <v/>
      </c>
      <c r="E127" s="190"/>
      <c r="F127" s="191" t="str">
        <f>IFERROR(VLOOKUP(B127,【支出】基礎データ!C:O,7),"")</f>
        <v/>
      </c>
      <c r="G127" s="192"/>
      <c r="H127" s="196" t="str">
        <f>IFERROR(VLOOKUP(B127,【支出】基礎データ!C:P,5),"")</f>
        <v/>
      </c>
      <c r="I127" s="219" t="str">
        <f>IFERROR(VLOOKUP(B127,【支出】基礎データ!C:O,8),"")</f>
        <v/>
      </c>
      <c r="J127" s="193"/>
      <c r="K127" s="194" t="str">
        <f>IFERROR(VLOOKUP(B127,【支出】基礎データ!C:P,9),"")</f>
        <v/>
      </c>
      <c r="L127" s="195"/>
      <c r="M127" s="193"/>
      <c r="N127" s="194" t="str">
        <f>IFERROR(VLOOKUP(B127,【支出】基礎データ!C:O,10),"")</f>
        <v/>
      </c>
      <c r="O127" s="195"/>
      <c r="P127" s="196" t="str">
        <f>IFERROR(VLOOKUP(B127,【支出】基礎データ!C:O,11),"")</f>
        <v/>
      </c>
      <c r="Q127" s="197" t="str">
        <f>IFERROR(VLOOKUP(B127,【支出】基礎データ!C:O,12),"")</f>
        <v/>
      </c>
      <c r="R127" s="198" t="str">
        <f>IFERROR(VLOOKUP(B127,【支出】基礎データ!C:O,13),"")</f>
        <v/>
      </c>
      <c r="S127" s="265" t="str">
        <f>IFERROR(VLOOKUP(B127,【支出】基礎データ!C:P,14),"")</f>
        <v/>
      </c>
    </row>
    <row r="128" spans="1:22" ht="24.75" customHeight="1" x14ac:dyDescent="0.2">
      <c r="A128" s="146">
        <v>10</v>
      </c>
      <c r="B128" s="146" t="e">
        <v>#VALUE!</v>
      </c>
      <c r="C128" s="263"/>
      <c r="D128" s="264" t="str">
        <f>IFERROR(VLOOKUP(B128,【支出】基礎データ!C:O,6),"")</f>
        <v/>
      </c>
      <c r="E128" s="190"/>
      <c r="F128" s="191" t="str">
        <f>IFERROR(VLOOKUP(B128,【支出】基礎データ!C:O,7),"")</f>
        <v/>
      </c>
      <c r="G128" s="192"/>
      <c r="H128" s="196" t="str">
        <f>IFERROR(VLOOKUP(B128,【支出】基礎データ!C:P,5),"")</f>
        <v/>
      </c>
      <c r="I128" s="219" t="str">
        <f>IFERROR(VLOOKUP(B128,【支出】基礎データ!C:O,8),"")</f>
        <v/>
      </c>
      <c r="J128" s="193"/>
      <c r="K128" s="194" t="str">
        <f>IFERROR(VLOOKUP(B128,【支出】基礎データ!C:P,9),"")</f>
        <v/>
      </c>
      <c r="L128" s="195"/>
      <c r="M128" s="193"/>
      <c r="N128" s="194" t="str">
        <f>IFERROR(VLOOKUP(B128,【支出】基礎データ!C:O,10),"")</f>
        <v/>
      </c>
      <c r="O128" s="195"/>
      <c r="P128" s="196" t="str">
        <f>IFERROR(VLOOKUP(B128,【支出】基礎データ!C:O,11),"")</f>
        <v/>
      </c>
      <c r="Q128" s="197" t="str">
        <f>IFERROR(VLOOKUP(B128,【支出】基礎データ!C:O,12),"")</f>
        <v/>
      </c>
      <c r="R128" s="198" t="str">
        <f>IFERROR(VLOOKUP(B128,【支出】基礎データ!C:O,13),"")</f>
        <v/>
      </c>
      <c r="S128" s="265" t="str">
        <f>IFERROR(VLOOKUP(B128,【支出】基礎データ!C:P,14),"")</f>
        <v/>
      </c>
    </row>
    <row r="129" spans="1:22" ht="24.75" customHeight="1" x14ac:dyDescent="0.2">
      <c r="A129" s="146">
        <v>11</v>
      </c>
      <c r="B129" s="146" t="e">
        <v>#VALUE!</v>
      </c>
      <c r="C129" s="263"/>
      <c r="D129" s="264" t="str">
        <f>IFERROR(VLOOKUP(B129,【支出】基礎データ!C:O,6),"")</f>
        <v/>
      </c>
      <c r="E129" s="190"/>
      <c r="F129" s="191" t="str">
        <f>IFERROR(VLOOKUP(B129,【支出】基礎データ!C:O,7),"")</f>
        <v/>
      </c>
      <c r="G129" s="192"/>
      <c r="H129" s="196" t="str">
        <f>IFERROR(VLOOKUP(B129,【支出】基礎データ!C:P,5),"")</f>
        <v/>
      </c>
      <c r="I129" s="219" t="str">
        <f>IFERROR(VLOOKUP(B129,【支出】基礎データ!C:O,8),"")</f>
        <v/>
      </c>
      <c r="J129" s="193"/>
      <c r="K129" s="194" t="str">
        <f>IFERROR(VLOOKUP(B129,【支出】基礎データ!C:P,9),"")</f>
        <v/>
      </c>
      <c r="L129" s="195"/>
      <c r="M129" s="193"/>
      <c r="N129" s="194" t="str">
        <f>IFERROR(VLOOKUP(B129,【支出】基礎データ!C:O,10),"")</f>
        <v/>
      </c>
      <c r="O129" s="195"/>
      <c r="P129" s="196" t="str">
        <f>IFERROR(VLOOKUP(B129,【支出】基礎データ!C:O,11),"")</f>
        <v/>
      </c>
      <c r="Q129" s="197" t="str">
        <f>IFERROR(VLOOKUP(B129,【支出】基礎データ!C:O,12),"")</f>
        <v/>
      </c>
      <c r="R129" s="198" t="str">
        <f>IFERROR(VLOOKUP(B129,【支出】基礎データ!C:O,13),"")</f>
        <v/>
      </c>
      <c r="S129" s="265" t="str">
        <f>IFERROR(VLOOKUP(B129,【支出】基礎データ!C:P,14),"")</f>
        <v/>
      </c>
    </row>
    <row r="130" spans="1:22" ht="24.75" customHeight="1" x14ac:dyDescent="0.2">
      <c r="A130" s="146">
        <v>12</v>
      </c>
      <c r="B130" s="146" t="e">
        <v>#VALUE!</v>
      </c>
      <c r="C130" s="263"/>
      <c r="D130" s="264" t="str">
        <f>IFERROR(VLOOKUP(B130,【支出】基礎データ!C:O,6),"")</f>
        <v/>
      </c>
      <c r="E130" s="190"/>
      <c r="F130" s="191" t="str">
        <f>IFERROR(VLOOKUP(B130,【支出】基礎データ!C:O,7),"")</f>
        <v/>
      </c>
      <c r="G130" s="192"/>
      <c r="H130" s="196" t="str">
        <f>IFERROR(VLOOKUP(B130,【支出】基礎データ!C:P,5),"")</f>
        <v/>
      </c>
      <c r="I130" s="219" t="str">
        <f>IFERROR(VLOOKUP(B130,【支出】基礎データ!C:O,8),"")</f>
        <v/>
      </c>
      <c r="J130" s="193"/>
      <c r="K130" s="194" t="str">
        <f>IFERROR(VLOOKUP(B130,【支出】基礎データ!C:P,9),"")</f>
        <v/>
      </c>
      <c r="L130" s="195"/>
      <c r="M130" s="193"/>
      <c r="N130" s="194" t="str">
        <f>IFERROR(VLOOKUP(B130,【支出】基礎データ!C:O,10),"")</f>
        <v/>
      </c>
      <c r="O130" s="195"/>
      <c r="P130" s="196" t="str">
        <f>IFERROR(VLOOKUP(B130,【支出】基礎データ!C:O,11),"")</f>
        <v/>
      </c>
      <c r="Q130" s="197" t="str">
        <f>IFERROR(VLOOKUP(B130,【支出】基礎データ!C:O,12),"")</f>
        <v/>
      </c>
      <c r="R130" s="198" t="str">
        <f>IFERROR(VLOOKUP(B130,【支出】基礎データ!C:O,13),"")</f>
        <v/>
      </c>
      <c r="S130" s="265" t="str">
        <f>IFERROR(VLOOKUP(B130,【支出】基礎データ!C:P,14),"")</f>
        <v/>
      </c>
    </row>
    <row r="131" spans="1:22" ht="24.75" customHeight="1" x14ac:dyDescent="0.2">
      <c r="A131" s="146">
        <v>13</v>
      </c>
      <c r="B131" s="146" t="e">
        <v>#VALUE!</v>
      </c>
      <c r="C131" s="263"/>
      <c r="D131" s="264" t="str">
        <f>IFERROR(VLOOKUP(B131,【支出】基礎データ!C:O,6),"")</f>
        <v/>
      </c>
      <c r="E131" s="190"/>
      <c r="F131" s="191" t="str">
        <f>IFERROR(VLOOKUP(B131,【支出】基礎データ!C:O,7),"")</f>
        <v/>
      </c>
      <c r="G131" s="192"/>
      <c r="H131" s="196" t="str">
        <f>IFERROR(VLOOKUP(B131,【支出】基礎データ!C:P,5),"")</f>
        <v/>
      </c>
      <c r="I131" s="219" t="str">
        <f>IFERROR(VLOOKUP(B131,【支出】基礎データ!C:O,8),"")</f>
        <v/>
      </c>
      <c r="J131" s="193"/>
      <c r="K131" s="194" t="str">
        <f>IFERROR(VLOOKUP(B131,【支出】基礎データ!C:P,9),"")</f>
        <v/>
      </c>
      <c r="L131" s="195"/>
      <c r="M131" s="193"/>
      <c r="N131" s="194" t="str">
        <f>IFERROR(VLOOKUP(B131,【支出】基礎データ!C:O,10),"")</f>
        <v/>
      </c>
      <c r="O131" s="195"/>
      <c r="P131" s="196" t="str">
        <f>IFERROR(VLOOKUP(B131,【支出】基礎データ!C:O,11),"")</f>
        <v/>
      </c>
      <c r="Q131" s="197" t="str">
        <f>IFERROR(VLOOKUP(B131,【支出】基礎データ!C:O,12),"")</f>
        <v/>
      </c>
      <c r="R131" s="198" t="str">
        <f>IFERROR(VLOOKUP(B131,【支出】基礎データ!C:O,13),"")</f>
        <v/>
      </c>
      <c r="S131" s="265" t="str">
        <f>IFERROR(VLOOKUP(B131,【支出】基礎データ!C:P,14),"")</f>
        <v/>
      </c>
    </row>
    <row r="132" spans="1:22" ht="24.75" customHeight="1" x14ac:dyDescent="0.2">
      <c r="A132" s="146">
        <v>14</v>
      </c>
      <c r="B132" s="146" t="e">
        <v>#VALUE!</v>
      </c>
      <c r="C132" s="263"/>
      <c r="D132" s="264" t="str">
        <f>IFERROR(VLOOKUP(B132,【支出】基礎データ!C:O,6),"")</f>
        <v/>
      </c>
      <c r="E132" s="190"/>
      <c r="F132" s="191" t="str">
        <f>IFERROR(VLOOKUP(B132,【支出】基礎データ!C:O,7),"")</f>
        <v/>
      </c>
      <c r="G132" s="192"/>
      <c r="H132" s="196" t="str">
        <f>IFERROR(VLOOKUP(B132,【支出】基礎データ!C:P,5),"")</f>
        <v/>
      </c>
      <c r="I132" s="219" t="str">
        <f>IFERROR(VLOOKUP(B132,【支出】基礎データ!C:O,8),"")</f>
        <v/>
      </c>
      <c r="J132" s="193"/>
      <c r="K132" s="194" t="str">
        <f>IFERROR(VLOOKUP(B132,【支出】基礎データ!C:P,9),"")</f>
        <v/>
      </c>
      <c r="L132" s="195"/>
      <c r="M132" s="193"/>
      <c r="N132" s="194" t="str">
        <f>IFERROR(VLOOKUP(B132,【支出】基礎データ!C:O,10),"")</f>
        <v/>
      </c>
      <c r="O132" s="195"/>
      <c r="P132" s="196" t="str">
        <f>IFERROR(VLOOKUP(B132,【支出】基礎データ!C:O,11),"")</f>
        <v/>
      </c>
      <c r="Q132" s="197" t="str">
        <f>IFERROR(VLOOKUP(B132,【支出】基礎データ!C:O,12),"")</f>
        <v/>
      </c>
      <c r="R132" s="198" t="str">
        <f>IFERROR(VLOOKUP(B132,【支出】基礎データ!C:O,13),"")</f>
        <v/>
      </c>
      <c r="S132" s="265" t="str">
        <f>IFERROR(VLOOKUP(B132,【支出】基礎データ!C:P,14),"")</f>
        <v/>
      </c>
    </row>
    <row r="133" spans="1:22" ht="24.75" customHeight="1" x14ac:dyDescent="0.2">
      <c r="A133" s="146">
        <v>15</v>
      </c>
      <c r="B133" s="146" t="e">
        <v>#VALUE!</v>
      </c>
      <c r="C133" s="263"/>
      <c r="D133" s="264" t="str">
        <f>IFERROR(VLOOKUP(B133,【支出】基礎データ!C:O,6),"")</f>
        <v/>
      </c>
      <c r="E133" s="190"/>
      <c r="F133" s="191" t="str">
        <f>IFERROR(VLOOKUP(B133,【支出】基礎データ!C:O,7),"")</f>
        <v/>
      </c>
      <c r="G133" s="192"/>
      <c r="H133" s="196" t="str">
        <f>IFERROR(VLOOKUP(B133,【支出】基礎データ!C:P,5),"")</f>
        <v/>
      </c>
      <c r="I133" s="219" t="str">
        <f>IFERROR(VLOOKUP(B133,【支出】基礎データ!C:O,8),"")</f>
        <v/>
      </c>
      <c r="J133" s="193"/>
      <c r="K133" s="194" t="str">
        <f>IFERROR(VLOOKUP(B133,【支出】基礎データ!C:P,9),"")</f>
        <v/>
      </c>
      <c r="L133" s="195"/>
      <c r="M133" s="193"/>
      <c r="N133" s="194" t="str">
        <f>IFERROR(VLOOKUP(B133,【支出】基礎データ!C:O,10),"")</f>
        <v/>
      </c>
      <c r="O133" s="195"/>
      <c r="P133" s="196" t="str">
        <f>IFERROR(VLOOKUP(B133,【支出】基礎データ!C:O,11),"")</f>
        <v/>
      </c>
      <c r="Q133" s="197" t="str">
        <f>IFERROR(VLOOKUP(B133,【支出】基礎データ!C:O,12),"")</f>
        <v/>
      </c>
      <c r="R133" s="198" t="str">
        <f>IFERROR(VLOOKUP(B133,【支出】基礎データ!C:O,13),"")</f>
        <v/>
      </c>
      <c r="S133" s="265" t="str">
        <f>IFERROR(VLOOKUP(B133,【支出】基礎データ!C:P,14),"")</f>
        <v/>
      </c>
    </row>
    <row r="134" spans="1:22" ht="24.75" customHeight="1" x14ac:dyDescent="0.2">
      <c r="A134" s="146">
        <v>16</v>
      </c>
      <c r="B134" s="146" t="e">
        <v>#VALUE!</v>
      </c>
      <c r="C134" s="263"/>
      <c r="D134" s="264" t="str">
        <f>IFERROR(VLOOKUP(B134,【支出】基礎データ!C:O,6),"")</f>
        <v/>
      </c>
      <c r="E134" s="190"/>
      <c r="F134" s="191" t="str">
        <f>IFERROR(VLOOKUP(B134,【支出】基礎データ!C:O,7),"")</f>
        <v/>
      </c>
      <c r="G134" s="192"/>
      <c r="H134" s="196" t="str">
        <f>IFERROR(VLOOKUP(B134,【支出】基礎データ!C:P,5),"")</f>
        <v/>
      </c>
      <c r="I134" s="219" t="str">
        <f>IFERROR(VLOOKUP(B134,【支出】基礎データ!C:O,8),"")</f>
        <v/>
      </c>
      <c r="J134" s="193"/>
      <c r="K134" s="194" t="str">
        <f>IFERROR(VLOOKUP(B134,【支出】基礎データ!C:P,9),"")</f>
        <v/>
      </c>
      <c r="L134" s="195"/>
      <c r="M134" s="193"/>
      <c r="N134" s="194" t="str">
        <f>IFERROR(VLOOKUP(B134,【支出】基礎データ!C:O,10),"")</f>
        <v/>
      </c>
      <c r="O134" s="195"/>
      <c r="P134" s="196" t="str">
        <f>IFERROR(VLOOKUP(B134,【支出】基礎データ!C:O,11),"")</f>
        <v/>
      </c>
      <c r="Q134" s="197" t="str">
        <f>IFERROR(VLOOKUP(B134,【支出】基礎データ!C:O,12),"")</f>
        <v/>
      </c>
      <c r="R134" s="198" t="str">
        <f>IFERROR(VLOOKUP(B134,【支出】基礎データ!C:O,13),"")</f>
        <v/>
      </c>
      <c r="S134" s="265" t="str">
        <f>IFERROR(VLOOKUP(B134,【支出】基礎データ!C:P,14),"")</f>
        <v/>
      </c>
    </row>
    <row r="135" spans="1:22" ht="24.75" customHeight="1" x14ac:dyDescent="0.2">
      <c r="A135" s="146">
        <v>17</v>
      </c>
      <c r="B135" s="146" t="e">
        <v>#VALUE!</v>
      </c>
      <c r="C135" s="263"/>
      <c r="D135" s="264" t="str">
        <f>IFERROR(VLOOKUP(B135,【支出】基礎データ!C:O,6),"")</f>
        <v/>
      </c>
      <c r="E135" s="190"/>
      <c r="F135" s="191" t="str">
        <f>IFERROR(VLOOKUP(B135,【支出】基礎データ!C:O,7),"")</f>
        <v/>
      </c>
      <c r="G135" s="192"/>
      <c r="H135" s="196" t="str">
        <f>IFERROR(VLOOKUP(B135,【支出】基礎データ!C:P,5),"")</f>
        <v/>
      </c>
      <c r="I135" s="219" t="str">
        <f>IFERROR(VLOOKUP(B135,【支出】基礎データ!C:O,8),"")</f>
        <v/>
      </c>
      <c r="J135" s="193"/>
      <c r="K135" s="194" t="str">
        <f>IFERROR(VLOOKUP(B135,【支出】基礎データ!C:P,9),"")</f>
        <v/>
      </c>
      <c r="L135" s="195"/>
      <c r="M135" s="193"/>
      <c r="N135" s="194" t="str">
        <f>IFERROR(VLOOKUP(B135,【支出】基礎データ!C:O,10),"")</f>
        <v/>
      </c>
      <c r="O135" s="195"/>
      <c r="P135" s="196" t="str">
        <f>IFERROR(VLOOKUP(B135,【支出】基礎データ!C:O,11),"")</f>
        <v/>
      </c>
      <c r="Q135" s="197" t="str">
        <f>IFERROR(VLOOKUP(B135,【支出】基礎データ!C:O,12),"")</f>
        <v/>
      </c>
      <c r="R135" s="198" t="str">
        <f>IFERROR(VLOOKUP(B135,【支出】基礎データ!C:O,13),"")</f>
        <v/>
      </c>
      <c r="S135" s="265" t="str">
        <f>IFERROR(VLOOKUP(B135,【支出】基礎データ!C:P,14),"")</f>
        <v/>
      </c>
    </row>
    <row r="136" spans="1:22" ht="24.75" customHeight="1" x14ac:dyDescent="0.2">
      <c r="A136" s="146">
        <v>18</v>
      </c>
      <c r="B136" s="146" t="e">
        <v>#VALUE!</v>
      </c>
      <c r="C136" s="263"/>
      <c r="D136" s="264" t="str">
        <f>IFERROR(VLOOKUP(B136,【支出】基礎データ!C:O,6),"")</f>
        <v/>
      </c>
      <c r="E136" s="190"/>
      <c r="F136" s="191" t="str">
        <f>IFERROR(VLOOKUP(B136,【支出】基礎データ!C:O,7),"")</f>
        <v/>
      </c>
      <c r="G136" s="192"/>
      <c r="H136" s="196" t="str">
        <f>IFERROR(VLOOKUP(B136,【支出】基礎データ!C:P,5),"")</f>
        <v/>
      </c>
      <c r="I136" s="219" t="str">
        <f>IFERROR(VLOOKUP(B136,【支出】基礎データ!C:O,8),"")</f>
        <v/>
      </c>
      <c r="J136" s="193"/>
      <c r="K136" s="194" t="str">
        <f>IFERROR(VLOOKUP(B136,【支出】基礎データ!C:P,9),"")</f>
        <v/>
      </c>
      <c r="L136" s="195"/>
      <c r="M136" s="193"/>
      <c r="N136" s="194" t="str">
        <f>IFERROR(VLOOKUP(B136,【支出】基礎データ!C:O,10),"")</f>
        <v/>
      </c>
      <c r="O136" s="195"/>
      <c r="P136" s="196" t="str">
        <f>IFERROR(VLOOKUP(B136,【支出】基礎データ!C:O,11),"")</f>
        <v/>
      </c>
      <c r="Q136" s="197" t="str">
        <f>IFERROR(VLOOKUP(B136,【支出】基礎データ!C:O,12),"")</f>
        <v/>
      </c>
      <c r="R136" s="198" t="str">
        <f>IFERROR(VLOOKUP(B136,【支出】基礎データ!C:O,13),"")</f>
        <v/>
      </c>
      <c r="S136" s="265" t="str">
        <f>IFERROR(VLOOKUP(B136,【支出】基礎データ!C:P,14),"")</f>
        <v/>
      </c>
    </row>
    <row r="137" spans="1:22" ht="24.75" customHeight="1" x14ac:dyDescent="0.2">
      <c r="A137" s="146">
        <v>19</v>
      </c>
      <c r="B137" s="146" t="e">
        <v>#VALUE!</v>
      </c>
      <c r="C137" s="263"/>
      <c r="D137" s="264" t="str">
        <f>IFERROR(VLOOKUP(B137,【支出】基礎データ!C:O,6),"")</f>
        <v/>
      </c>
      <c r="E137" s="190"/>
      <c r="F137" s="191" t="str">
        <f>IFERROR(VLOOKUP(B137,【支出】基礎データ!C:O,7),"")</f>
        <v/>
      </c>
      <c r="G137" s="192"/>
      <c r="H137" s="196" t="str">
        <f>IFERROR(VLOOKUP(B137,【支出】基礎データ!C:P,5),"")</f>
        <v/>
      </c>
      <c r="I137" s="219" t="str">
        <f>IFERROR(VLOOKUP(B137,【支出】基礎データ!C:O,8),"")</f>
        <v/>
      </c>
      <c r="J137" s="193"/>
      <c r="K137" s="194" t="str">
        <f>IFERROR(VLOOKUP(B137,【支出】基礎データ!C:P,9),"")</f>
        <v/>
      </c>
      <c r="L137" s="195"/>
      <c r="M137" s="193"/>
      <c r="N137" s="194" t="str">
        <f>IFERROR(VLOOKUP(B137,【支出】基礎データ!C:O,10),"")</f>
        <v/>
      </c>
      <c r="O137" s="195"/>
      <c r="P137" s="196" t="str">
        <f>IFERROR(VLOOKUP(B137,【支出】基礎データ!C:O,11),"")</f>
        <v/>
      </c>
      <c r="Q137" s="197" t="str">
        <f>IFERROR(VLOOKUP(B137,【支出】基礎データ!C:O,12),"")</f>
        <v/>
      </c>
      <c r="R137" s="198" t="str">
        <f>IFERROR(VLOOKUP(B137,【支出】基礎データ!C:O,13),"")</f>
        <v/>
      </c>
      <c r="S137" s="265" t="str">
        <f>IFERROR(VLOOKUP(B137,【支出】基礎データ!C:P,14),"")</f>
        <v/>
      </c>
    </row>
    <row r="138" spans="1:22" ht="24.75" customHeight="1" x14ac:dyDescent="0.2">
      <c r="A138" s="146">
        <v>20</v>
      </c>
      <c r="B138" s="146" t="e">
        <v>#VALUE!</v>
      </c>
      <c r="C138" s="263"/>
      <c r="D138" s="264" t="str">
        <f>IFERROR(VLOOKUP(B138,【支出】基礎データ!C:O,6),"")</f>
        <v/>
      </c>
      <c r="E138" s="190"/>
      <c r="F138" s="191" t="str">
        <f>IFERROR(VLOOKUP(B138,【支出】基礎データ!C:O,7),"")</f>
        <v/>
      </c>
      <c r="G138" s="192"/>
      <c r="H138" s="196" t="str">
        <f>IFERROR(VLOOKUP(B138,【支出】基礎データ!C:P,5),"")</f>
        <v/>
      </c>
      <c r="I138" s="219" t="str">
        <f>IFERROR(VLOOKUP(B138,【支出】基礎データ!C:O,8),"")</f>
        <v/>
      </c>
      <c r="J138" s="193"/>
      <c r="K138" s="194" t="str">
        <f>IFERROR(VLOOKUP(B138,【支出】基礎データ!C:P,9),"")</f>
        <v/>
      </c>
      <c r="L138" s="195"/>
      <c r="M138" s="193"/>
      <c r="N138" s="194" t="str">
        <f>IFERROR(VLOOKUP(B138,【支出】基礎データ!C:O,10),"")</f>
        <v/>
      </c>
      <c r="O138" s="195"/>
      <c r="P138" s="196" t="str">
        <f>IFERROR(VLOOKUP(B138,【支出】基礎データ!C:O,11),"")</f>
        <v/>
      </c>
      <c r="Q138" s="197" t="str">
        <f>IFERROR(VLOOKUP(B138,【支出】基礎データ!C:O,12),"")</f>
        <v/>
      </c>
      <c r="R138" s="198" t="str">
        <f>IFERROR(VLOOKUP(B138,【支出】基礎データ!C:O,13),"")</f>
        <v/>
      </c>
      <c r="S138" s="265" t="str">
        <f>IFERROR(VLOOKUP(B138,【支出】基礎データ!C:P,14),"")</f>
        <v/>
      </c>
    </row>
    <row r="139" spans="1:22" ht="24.75" customHeight="1" x14ac:dyDescent="0.2">
      <c r="A139" s="24"/>
      <c r="B139" s="146"/>
      <c r="C139" s="326" t="s">
        <v>34</v>
      </c>
      <c r="D139" s="327"/>
      <c r="E139" s="266"/>
      <c r="F139" s="191">
        <f>SUM(F119:F138)</f>
        <v>0</v>
      </c>
      <c r="G139" s="192"/>
      <c r="H139" s="196"/>
      <c r="I139" s="262"/>
      <c r="J139" s="193"/>
      <c r="K139" s="194"/>
      <c r="L139" s="195"/>
      <c r="M139" s="193"/>
      <c r="N139" s="194"/>
      <c r="O139" s="195"/>
      <c r="P139" s="196"/>
      <c r="Q139" s="197"/>
      <c r="R139" s="198"/>
      <c r="S139" s="265"/>
    </row>
    <row r="140" spans="1:22" ht="24.75" customHeight="1" x14ac:dyDescent="0.2">
      <c r="A140" s="24" t="e">
        <f>DGET(【支出】基礎データ!C:R,1,U140:V141)</f>
        <v>#NUM!</v>
      </c>
      <c r="B140" s="146">
        <v>5</v>
      </c>
      <c r="C140" s="368" t="s">
        <v>103</v>
      </c>
      <c r="D140" s="369"/>
      <c r="E140" s="260"/>
      <c r="F140" s="261"/>
      <c r="G140" s="192"/>
      <c r="H140" s="262"/>
      <c r="I140" s="262"/>
      <c r="J140" s="193"/>
      <c r="K140" s="194"/>
      <c r="L140" s="195"/>
      <c r="M140" s="193"/>
      <c r="N140" s="194"/>
      <c r="O140" s="195"/>
      <c r="P140" s="196"/>
      <c r="Q140" s="197"/>
      <c r="R140" s="198"/>
      <c r="S140" s="265"/>
      <c r="U140" s="10" t="s">
        <v>24</v>
      </c>
      <c r="V140" s="10" t="s">
        <v>40</v>
      </c>
    </row>
    <row r="141" spans="1:22" ht="24.75" customHeight="1" x14ac:dyDescent="0.2">
      <c r="A141" s="146">
        <v>1</v>
      </c>
      <c r="B141" s="146" t="e">
        <f t="dataTable" ref="B141:B160" dt2D="1" dtr="1" r1="U141" r2="V141"/>
        <v>#VALUE!</v>
      </c>
      <c r="C141" s="263"/>
      <c r="D141" s="264" t="str">
        <f>IFERROR(VLOOKUP(B141,【支出】基礎データ!C:O,6),"")</f>
        <v/>
      </c>
      <c r="E141" s="190"/>
      <c r="F141" s="191" t="str">
        <f>IFERROR(VLOOKUP(B141,【支出】基礎データ!C:O,7),"")</f>
        <v/>
      </c>
      <c r="G141" s="192"/>
      <c r="H141" s="196" t="str">
        <f>IFERROR(VLOOKUP(B141,【支出】基礎データ!C:P,5),"")</f>
        <v/>
      </c>
      <c r="I141" s="219" t="str">
        <f>IFERROR(VLOOKUP(B141,【支出】基礎データ!C:O,8),"")</f>
        <v/>
      </c>
      <c r="J141" s="193"/>
      <c r="K141" s="194" t="str">
        <f>IFERROR(VLOOKUP(B141,【支出】基礎データ!C:P,9),"")</f>
        <v/>
      </c>
      <c r="L141" s="195"/>
      <c r="M141" s="193"/>
      <c r="N141" s="194" t="str">
        <f>IFERROR(VLOOKUP(B141,【支出】基礎データ!C:O,10),"")</f>
        <v/>
      </c>
      <c r="O141" s="195"/>
      <c r="P141" s="196" t="str">
        <f>IFERROR(VLOOKUP(B141,【支出】基礎データ!C:O,11),"")</f>
        <v/>
      </c>
      <c r="Q141" s="197" t="str">
        <f>IFERROR(VLOOKUP(B141,【支出】基礎データ!C:O,12),"")</f>
        <v/>
      </c>
      <c r="R141" s="198" t="str">
        <f>IFERROR(VLOOKUP(B141,【支出】基礎データ!C:O,13),"")</f>
        <v/>
      </c>
      <c r="S141" s="265" t="str">
        <f>IFERROR(VLOOKUP(B141,【支出】基礎データ!C:P,14),"")</f>
        <v/>
      </c>
      <c r="U141" s="1"/>
      <c r="V141" s="1"/>
    </row>
    <row r="142" spans="1:22" ht="24.75" customHeight="1" x14ac:dyDescent="0.2">
      <c r="A142" s="146">
        <v>2</v>
      </c>
      <c r="B142" s="146" t="e">
        <v>#VALUE!</v>
      </c>
      <c r="C142" s="263"/>
      <c r="D142" s="264" t="str">
        <f>IFERROR(VLOOKUP(B142,【支出】基礎データ!C:O,6),"")</f>
        <v/>
      </c>
      <c r="E142" s="190"/>
      <c r="F142" s="191" t="str">
        <f>IFERROR(VLOOKUP(B142,【支出】基礎データ!C:O,7),"")</f>
        <v/>
      </c>
      <c r="G142" s="192"/>
      <c r="H142" s="196" t="str">
        <f>IFERROR(VLOOKUP(B142,【支出】基礎データ!C:P,5),"")</f>
        <v/>
      </c>
      <c r="I142" s="219" t="str">
        <f>IFERROR(VLOOKUP(B142,【支出】基礎データ!C:O,8),"")</f>
        <v/>
      </c>
      <c r="J142" s="193"/>
      <c r="K142" s="194" t="str">
        <f>IFERROR(VLOOKUP(B142,【支出】基礎データ!C:P,9),"")</f>
        <v/>
      </c>
      <c r="L142" s="195"/>
      <c r="M142" s="193"/>
      <c r="N142" s="194" t="str">
        <f>IFERROR(VLOOKUP(B142,【支出】基礎データ!C:O,10),"")</f>
        <v/>
      </c>
      <c r="O142" s="195"/>
      <c r="P142" s="196" t="str">
        <f>IFERROR(VLOOKUP(B142,【支出】基礎データ!C:O,11),"")</f>
        <v/>
      </c>
      <c r="Q142" s="197" t="str">
        <f>IFERROR(VLOOKUP(B142,【支出】基礎データ!C:O,12),"")</f>
        <v/>
      </c>
      <c r="R142" s="198" t="str">
        <f>IFERROR(VLOOKUP(B142,【支出】基礎データ!C:O,13),"")</f>
        <v/>
      </c>
      <c r="S142" s="265" t="str">
        <f>IFERROR(VLOOKUP(B142,【支出】基礎データ!C:P,14),"")</f>
        <v/>
      </c>
    </row>
    <row r="143" spans="1:22" ht="24.75" customHeight="1" x14ac:dyDescent="0.2">
      <c r="A143" s="146">
        <v>3</v>
      </c>
      <c r="B143" s="146" t="e">
        <v>#VALUE!</v>
      </c>
      <c r="C143" s="263"/>
      <c r="D143" s="264" t="str">
        <f>IFERROR(VLOOKUP(B143,【支出】基礎データ!C:O,6),"")</f>
        <v/>
      </c>
      <c r="E143" s="190"/>
      <c r="F143" s="191" t="str">
        <f>IFERROR(VLOOKUP(B143,【支出】基礎データ!C:O,7),"")</f>
        <v/>
      </c>
      <c r="G143" s="192"/>
      <c r="H143" s="196" t="str">
        <f>IFERROR(VLOOKUP(B143,【支出】基礎データ!C:P,5),"")</f>
        <v/>
      </c>
      <c r="I143" s="219" t="str">
        <f>IFERROR(VLOOKUP(B143,【支出】基礎データ!C:O,8),"")</f>
        <v/>
      </c>
      <c r="J143" s="193"/>
      <c r="K143" s="194" t="str">
        <f>IFERROR(VLOOKUP(B143,【支出】基礎データ!C:P,9),"")</f>
        <v/>
      </c>
      <c r="L143" s="195"/>
      <c r="M143" s="193"/>
      <c r="N143" s="194" t="str">
        <f>IFERROR(VLOOKUP(B143,【支出】基礎データ!C:O,10),"")</f>
        <v/>
      </c>
      <c r="O143" s="195"/>
      <c r="P143" s="196" t="str">
        <f>IFERROR(VLOOKUP(B143,【支出】基礎データ!C:O,11),"")</f>
        <v/>
      </c>
      <c r="Q143" s="197" t="str">
        <f>IFERROR(VLOOKUP(B143,【支出】基礎データ!C:O,12),"")</f>
        <v/>
      </c>
      <c r="R143" s="198" t="str">
        <f>IFERROR(VLOOKUP(B143,【支出】基礎データ!C:O,13),"")</f>
        <v/>
      </c>
      <c r="S143" s="265" t="str">
        <f>IFERROR(VLOOKUP(B143,【支出】基礎データ!C:P,14),"")</f>
        <v/>
      </c>
    </row>
    <row r="144" spans="1:22" ht="24.75" customHeight="1" x14ac:dyDescent="0.2">
      <c r="A144" s="146">
        <v>4</v>
      </c>
      <c r="B144" s="146" t="e">
        <v>#VALUE!</v>
      </c>
      <c r="C144" s="263"/>
      <c r="D144" s="264" t="str">
        <f>IFERROR(VLOOKUP(B144,【支出】基礎データ!C:O,6),"")</f>
        <v/>
      </c>
      <c r="E144" s="190"/>
      <c r="F144" s="191" t="str">
        <f>IFERROR(VLOOKUP(B144,【支出】基礎データ!C:O,7),"")</f>
        <v/>
      </c>
      <c r="G144" s="192"/>
      <c r="H144" s="196" t="str">
        <f>IFERROR(VLOOKUP(B144,【支出】基礎データ!C:P,5),"")</f>
        <v/>
      </c>
      <c r="I144" s="219" t="str">
        <f>IFERROR(VLOOKUP(B144,【支出】基礎データ!C:O,8),"")</f>
        <v/>
      </c>
      <c r="J144" s="193"/>
      <c r="K144" s="194" t="str">
        <f>IFERROR(VLOOKUP(B144,【支出】基礎データ!C:P,9),"")</f>
        <v/>
      </c>
      <c r="L144" s="195"/>
      <c r="M144" s="193"/>
      <c r="N144" s="194" t="str">
        <f>IFERROR(VLOOKUP(B144,【支出】基礎データ!C:O,10),"")</f>
        <v/>
      </c>
      <c r="O144" s="195"/>
      <c r="P144" s="196" t="str">
        <f>IFERROR(VLOOKUP(B144,【支出】基礎データ!C:O,11),"")</f>
        <v/>
      </c>
      <c r="Q144" s="197" t="str">
        <f>IFERROR(VLOOKUP(B144,【支出】基礎データ!C:O,12),"")</f>
        <v/>
      </c>
      <c r="R144" s="198" t="str">
        <f>IFERROR(VLOOKUP(B144,【支出】基礎データ!C:O,13),"")</f>
        <v/>
      </c>
      <c r="S144" s="265" t="str">
        <f>IFERROR(VLOOKUP(B144,【支出】基礎データ!C:P,14),"")</f>
        <v/>
      </c>
    </row>
    <row r="145" spans="1:19" ht="24.75" customHeight="1" x14ac:dyDescent="0.2">
      <c r="A145" s="146">
        <v>5</v>
      </c>
      <c r="B145" s="146" t="e">
        <v>#VALUE!</v>
      </c>
      <c r="C145" s="263"/>
      <c r="D145" s="264" t="str">
        <f>IFERROR(VLOOKUP(B145,【支出】基礎データ!C:O,6),"")</f>
        <v/>
      </c>
      <c r="E145" s="190"/>
      <c r="F145" s="191" t="str">
        <f>IFERROR(VLOOKUP(B145,【支出】基礎データ!C:O,7),"")</f>
        <v/>
      </c>
      <c r="G145" s="192"/>
      <c r="H145" s="196" t="str">
        <f>IFERROR(VLOOKUP(B145,【支出】基礎データ!C:P,5),"")</f>
        <v/>
      </c>
      <c r="I145" s="219" t="str">
        <f>IFERROR(VLOOKUP(B145,【支出】基礎データ!C:O,8),"")</f>
        <v/>
      </c>
      <c r="J145" s="193"/>
      <c r="K145" s="194" t="str">
        <f>IFERROR(VLOOKUP(B145,【支出】基礎データ!C:P,9),"")</f>
        <v/>
      </c>
      <c r="L145" s="195"/>
      <c r="M145" s="193"/>
      <c r="N145" s="194" t="str">
        <f>IFERROR(VLOOKUP(B145,【支出】基礎データ!C:O,10),"")</f>
        <v/>
      </c>
      <c r="O145" s="195"/>
      <c r="P145" s="196" t="str">
        <f>IFERROR(VLOOKUP(B145,【支出】基礎データ!C:O,11),"")</f>
        <v/>
      </c>
      <c r="Q145" s="197" t="str">
        <f>IFERROR(VLOOKUP(B145,【支出】基礎データ!C:O,12),"")</f>
        <v/>
      </c>
      <c r="R145" s="198" t="str">
        <f>IFERROR(VLOOKUP(B145,【支出】基礎データ!C:O,13),"")</f>
        <v/>
      </c>
      <c r="S145" s="265" t="str">
        <f>IFERROR(VLOOKUP(B145,【支出】基礎データ!C:P,14),"")</f>
        <v/>
      </c>
    </row>
    <row r="146" spans="1:19" ht="24.75" customHeight="1" x14ac:dyDescent="0.2">
      <c r="A146" s="146">
        <v>6</v>
      </c>
      <c r="B146" s="146" t="e">
        <v>#VALUE!</v>
      </c>
      <c r="C146" s="263"/>
      <c r="D146" s="264" t="str">
        <f>IFERROR(VLOOKUP(B146,【支出】基礎データ!C:O,6),"")</f>
        <v/>
      </c>
      <c r="E146" s="190"/>
      <c r="F146" s="191" t="str">
        <f>IFERROR(VLOOKUP(B146,【支出】基礎データ!C:O,7),"")</f>
        <v/>
      </c>
      <c r="G146" s="192"/>
      <c r="H146" s="196" t="str">
        <f>IFERROR(VLOOKUP(B146,【支出】基礎データ!C:P,5),"")</f>
        <v/>
      </c>
      <c r="I146" s="219" t="str">
        <f>IFERROR(VLOOKUP(B146,【支出】基礎データ!C:O,8),"")</f>
        <v/>
      </c>
      <c r="J146" s="193"/>
      <c r="K146" s="194" t="str">
        <f>IFERROR(VLOOKUP(B146,【支出】基礎データ!C:P,9),"")</f>
        <v/>
      </c>
      <c r="L146" s="195"/>
      <c r="M146" s="193"/>
      <c r="N146" s="194" t="str">
        <f>IFERROR(VLOOKUP(B146,【支出】基礎データ!C:O,10),"")</f>
        <v/>
      </c>
      <c r="O146" s="195"/>
      <c r="P146" s="196" t="str">
        <f>IFERROR(VLOOKUP(B146,【支出】基礎データ!C:O,11),"")</f>
        <v/>
      </c>
      <c r="Q146" s="197" t="str">
        <f>IFERROR(VLOOKUP(B146,【支出】基礎データ!C:O,12),"")</f>
        <v/>
      </c>
      <c r="R146" s="198" t="str">
        <f>IFERROR(VLOOKUP(B146,【支出】基礎データ!C:O,13),"")</f>
        <v/>
      </c>
      <c r="S146" s="265" t="str">
        <f>IFERROR(VLOOKUP(B146,【支出】基礎データ!C:P,14),"")</f>
        <v/>
      </c>
    </row>
    <row r="147" spans="1:19" ht="24.75" customHeight="1" x14ac:dyDescent="0.2">
      <c r="A147" s="146">
        <v>7</v>
      </c>
      <c r="B147" s="146" t="e">
        <v>#VALUE!</v>
      </c>
      <c r="C147" s="263"/>
      <c r="D147" s="264" t="str">
        <f>IFERROR(VLOOKUP(B147,【支出】基礎データ!C:O,6),"")</f>
        <v/>
      </c>
      <c r="E147" s="190"/>
      <c r="F147" s="191" t="str">
        <f>IFERROR(VLOOKUP(B147,【支出】基礎データ!C:O,7),"")</f>
        <v/>
      </c>
      <c r="G147" s="192"/>
      <c r="H147" s="196" t="str">
        <f>IFERROR(VLOOKUP(B147,【支出】基礎データ!C:P,5),"")</f>
        <v/>
      </c>
      <c r="I147" s="219" t="str">
        <f>IFERROR(VLOOKUP(B147,【支出】基礎データ!C:O,8),"")</f>
        <v/>
      </c>
      <c r="J147" s="193"/>
      <c r="K147" s="194" t="str">
        <f>IFERROR(VLOOKUP(B147,【支出】基礎データ!C:P,9),"")</f>
        <v/>
      </c>
      <c r="L147" s="195"/>
      <c r="M147" s="193"/>
      <c r="N147" s="194" t="str">
        <f>IFERROR(VLOOKUP(B147,【支出】基礎データ!C:O,10),"")</f>
        <v/>
      </c>
      <c r="O147" s="195"/>
      <c r="P147" s="196" t="str">
        <f>IFERROR(VLOOKUP(B147,【支出】基礎データ!C:O,11),"")</f>
        <v/>
      </c>
      <c r="Q147" s="197" t="str">
        <f>IFERROR(VLOOKUP(B147,【支出】基礎データ!C:O,12),"")</f>
        <v/>
      </c>
      <c r="R147" s="198" t="str">
        <f>IFERROR(VLOOKUP(B147,【支出】基礎データ!C:O,13),"")</f>
        <v/>
      </c>
      <c r="S147" s="265" t="str">
        <f>IFERROR(VLOOKUP(B147,【支出】基礎データ!C:P,14),"")</f>
        <v/>
      </c>
    </row>
    <row r="148" spans="1:19" ht="24.75" customHeight="1" x14ac:dyDescent="0.2">
      <c r="A148" s="146">
        <v>8</v>
      </c>
      <c r="B148" s="146" t="e">
        <v>#VALUE!</v>
      </c>
      <c r="C148" s="263"/>
      <c r="D148" s="264" t="str">
        <f>IFERROR(VLOOKUP(B148,【支出】基礎データ!C:O,6),"")</f>
        <v/>
      </c>
      <c r="E148" s="190"/>
      <c r="F148" s="191" t="str">
        <f>IFERROR(VLOOKUP(B148,【支出】基礎データ!C:O,7),"")</f>
        <v/>
      </c>
      <c r="G148" s="192"/>
      <c r="H148" s="196" t="str">
        <f>IFERROR(VLOOKUP(B148,【支出】基礎データ!C:P,5),"")</f>
        <v/>
      </c>
      <c r="I148" s="219" t="str">
        <f>IFERROR(VLOOKUP(B148,【支出】基礎データ!C:O,8),"")</f>
        <v/>
      </c>
      <c r="J148" s="193"/>
      <c r="K148" s="194" t="str">
        <f>IFERROR(VLOOKUP(B148,【支出】基礎データ!C:P,9),"")</f>
        <v/>
      </c>
      <c r="L148" s="195"/>
      <c r="M148" s="193"/>
      <c r="N148" s="194" t="str">
        <f>IFERROR(VLOOKUP(B148,【支出】基礎データ!C:O,10),"")</f>
        <v/>
      </c>
      <c r="O148" s="195"/>
      <c r="P148" s="196" t="str">
        <f>IFERROR(VLOOKUP(B148,【支出】基礎データ!C:O,11),"")</f>
        <v/>
      </c>
      <c r="Q148" s="197" t="str">
        <f>IFERROR(VLOOKUP(B148,【支出】基礎データ!C:O,12),"")</f>
        <v/>
      </c>
      <c r="R148" s="198" t="str">
        <f>IFERROR(VLOOKUP(B148,【支出】基礎データ!C:O,13),"")</f>
        <v/>
      </c>
      <c r="S148" s="265" t="str">
        <f>IFERROR(VLOOKUP(B148,【支出】基礎データ!C:P,14),"")</f>
        <v/>
      </c>
    </row>
    <row r="149" spans="1:19" ht="24.75" customHeight="1" x14ac:dyDescent="0.2">
      <c r="A149" s="146">
        <v>9</v>
      </c>
      <c r="B149" s="146" t="e">
        <v>#VALUE!</v>
      </c>
      <c r="C149" s="263"/>
      <c r="D149" s="264" t="str">
        <f>IFERROR(VLOOKUP(B149,【支出】基礎データ!C:O,6),"")</f>
        <v/>
      </c>
      <c r="E149" s="190"/>
      <c r="F149" s="191" t="str">
        <f>IFERROR(VLOOKUP(B149,【支出】基礎データ!C:O,7),"")</f>
        <v/>
      </c>
      <c r="G149" s="192"/>
      <c r="H149" s="196" t="str">
        <f>IFERROR(VLOOKUP(B149,【支出】基礎データ!C:P,5),"")</f>
        <v/>
      </c>
      <c r="I149" s="219" t="str">
        <f>IFERROR(VLOOKUP(B149,【支出】基礎データ!C:O,8),"")</f>
        <v/>
      </c>
      <c r="J149" s="193"/>
      <c r="K149" s="194" t="str">
        <f>IFERROR(VLOOKUP(B149,【支出】基礎データ!C:P,9),"")</f>
        <v/>
      </c>
      <c r="L149" s="195"/>
      <c r="M149" s="193"/>
      <c r="N149" s="194" t="str">
        <f>IFERROR(VLOOKUP(B149,【支出】基礎データ!C:O,10),"")</f>
        <v/>
      </c>
      <c r="O149" s="195"/>
      <c r="P149" s="196" t="str">
        <f>IFERROR(VLOOKUP(B149,【支出】基礎データ!C:O,11),"")</f>
        <v/>
      </c>
      <c r="Q149" s="197" t="str">
        <f>IFERROR(VLOOKUP(B149,【支出】基礎データ!C:O,12),"")</f>
        <v/>
      </c>
      <c r="R149" s="198" t="str">
        <f>IFERROR(VLOOKUP(B149,【支出】基礎データ!C:O,13),"")</f>
        <v/>
      </c>
      <c r="S149" s="265" t="str">
        <f>IFERROR(VLOOKUP(B149,【支出】基礎データ!C:P,14),"")</f>
        <v/>
      </c>
    </row>
    <row r="150" spans="1:19" ht="24.75" customHeight="1" x14ac:dyDescent="0.2">
      <c r="A150" s="146">
        <v>10</v>
      </c>
      <c r="B150" s="146" t="e">
        <v>#VALUE!</v>
      </c>
      <c r="C150" s="263"/>
      <c r="D150" s="264" t="str">
        <f>IFERROR(VLOOKUP(B150,【支出】基礎データ!C:O,6),"")</f>
        <v/>
      </c>
      <c r="E150" s="190"/>
      <c r="F150" s="191" t="str">
        <f>IFERROR(VLOOKUP(B150,【支出】基礎データ!C:O,7),"")</f>
        <v/>
      </c>
      <c r="G150" s="192"/>
      <c r="H150" s="196" t="str">
        <f>IFERROR(VLOOKUP(B150,【支出】基礎データ!C:P,5),"")</f>
        <v/>
      </c>
      <c r="I150" s="219" t="str">
        <f>IFERROR(VLOOKUP(B150,【支出】基礎データ!C:O,8),"")</f>
        <v/>
      </c>
      <c r="J150" s="193"/>
      <c r="K150" s="194" t="str">
        <f>IFERROR(VLOOKUP(B150,【支出】基礎データ!C:P,9),"")</f>
        <v/>
      </c>
      <c r="L150" s="195"/>
      <c r="M150" s="193"/>
      <c r="N150" s="194" t="str">
        <f>IFERROR(VLOOKUP(B150,【支出】基礎データ!C:O,10),"")</f>
        <v/>
      </c>
      <c r="O150" s="195"/>
      <c r="P150" s="196" t="str">
        <f>IFERROR(VLOOKUP(B150,【支出】基礎データ!C:O,11),"")</f>
        <v/>
      </c>
      <c r="Q150" s="197" t="str">
        <f>IFERROR(VLOOKUP(B150,【支出】基礎データ!C:O,12),"")</f>
        <v/>
      </c>
      <c r="R150" s="198" t="str">
        <f>IFERROR(VLOOKUP(B150,【支出】基礎データ!C:O,13),"")</f>
        <v/>
      </c>
      <c r="S150" s="265" t="str">
        <f>IFERROR(VLOOKUP(B150,【支出】基礎データ!C:P,14),"")</f>
        <v/>
      </c>
    </row>
    <row r="151" spans="1:19" ht="24.75" customHeight="1" x14ac:dyDescent="0.2">
      <c r="A151" s="146">
        <v>11</v>
      </c>
      <c r="B151" s="146" t="e">
        <v>#VALUE!</v>
      </c>
      <c r="C151" s="263"/>
      <c r="D151" s="264" t="str">
        <f>IFERROR(VLOOKUP(B151,【支出】基礎データ!C:O,6),"")</f>
        <v/>
      </c>
      <c r="E151" s="190"/>
      <c r="F151" s="191" t="str">
        <f>IFERROR(VLOOKUP(B151,【支出】基礎データ!C:O,7),"")</f>
        <v/>
      </c>
      <c r="G151" s="192"/>
      <c r="H151" s="196" t="str">
        <f>IFERROR(VLOOKUP(B151,【支出】基礎データ!C:P,5),"")</f>
        <v/>
      </c>
      <c r="I151" s="219" t="str">
        <f>IFERROR(VLOOKUP(B151,【支出】基礎データ!C:O,8),"")</f>
        <v/>
      </c>
      <c r="J151" s="193"/>
      <c r="K151" s="194" t="str">
        <f>IFERROR(VLOOKUP(B151,【支出】基礎データ!C:P,9),"")</f>
        <v/>
      </c>
      <c r="L151" s="195"/>
      <c r="M151" s="193"/>
      <c r="N151" s="194" t="str">
        <f>IFERROR(VLOOKUP(B151,【支出】基礎データ!C:O,10),"")</f>
        <v/>
      </c>
      <c r="O151" s="195"/>
      <c r="P151" s="196" t="str">
        <f>IFERROR(VLOOKUP(B151,【支出】基礎データ!C:O,11),"")</f>
        <v/>
      </c>
      <c r="Q151" s="197" t="str">
        <f>IFERROR(VLOOKUP(B151,【支出】基礎データ!C:O,12),"")</f>
        <v/>
      </c>
      <c r="R151" s="198" t="str">
        <f>IFERROR(VLOOKUP(B151,【支出】基礎データ!C:O,13),"")</f>
        <v/>
      </c>
      <c r="S151" s="265" t="str">
        <f>IFERROR(VLOOKUP(B151,【支出】基礎データ!C:P,14),"")</f>
        <v/>
      </c>
    </row>
    <row r="152" spans="1:19" ht="24.75" customHeight="1" x14ac:dyDescent="0.2">
      <c r="A152" s="146">
        <v>12</v>
      </c>
      <c r="B152" s="146" t="e">
        <v>#VALUE!</v>
      </c>
      <c r="C152" s="263"/>
      <c r="D152" s="264" t="str">
        <f>IFERROR(VLOOKUP(B152,【支出】基礎データ!C:O,6),"")</f>
        <v/>
      </c>
      <c r="E152" s="190"/>
      <c r="F152" s="191" t="str">
        <f>IFERROR(VLOOKUP(B152,【支出】基礎データ!C:O,7),"")</f>
        <v/>
      </c>
      <c r="G152" s="192"/>
      <c r="H152" s="196" t="str">
        <f>IFERROR(VLOOKUP(B152,【支出】基礎データ!C:P,5),"")</f>
        <v/>
      </c>
      <c r="I152" s="219" t="str">
        <f>IFERROR(VLOOKUP(B152,【支出】基礎データ!C:O,8),"")</f>
        <v/>
      </c>
      <c r="J152" s="193"/>
      <c r="K152" s="194" t="str">
        <f>IFERROR(VLOOKUP(B152,【支出】基礎データ!C:P,9),"")</f>
        <v/>
      </c>
      <c r="L152" s="195"/>
      <c r="M152" s="193"/>
      <c r="N152" s="194" t="str">
        <f>IFERROR(VLOOKUP(B152,【支出】基礎データ!C:O,10),"")</f>
        <v/>
      </c>
      <c r="O152" s="195"/>
      <c r="P152" s="196" t="str">
        <f>IFERROR(VLOOKUP(B152,【支出】基礎データ!C:O,11),"")</f>
        <v/>
      </c>
      <c r="Q152" s="197" t="str">
        <f>IFERROR(VLOOKUP(B152,【支出】基礎データ!C:O,12),"")</f>
        <v/>
      </c>
      <c r="R152" s="198" t="str">
        <f>IFERROR(VLOOKUP(B152,【支出】基礎データ!C:O,13),"")</f>
        <v/>
      </c>
      <c r="S152" s="265" t="str">
        <f>IFERROR(VLOOKUP(B152,【支出】基礎データ!C:P,14),"")</f>
        <v/>
      </c>
    </row>
    <row r="153" spans="1:19" ht="24.75" customHeight="1" x14ac:dyDescent="0.2">
      <c r="A153" s="146">
        <v>13</v>
      </c>
      <c r="B153" s="146" t="e">
        <v>#VALUE!</v>
      </c>
      <c r="C153" s="263"/>
      <c r="D153" s="264" t="str">
        <f>IFERROR(VLOOKUP(B153,【支出】基礎データ!C:O,6),"")</f>
        <v/>
      </c>
      <c r="E153" s="190"/>
      <c r="F153" s="191" t="str">
        <f>IFERROR(VLOOKUP(B153,【支出】基礎データ!C:O,7),"")</f>
        <v/>
      </c>
      <c r="G153" s="192"/>
      <c r="H153" s="196" t="str">
        <f>IFERROR(VLOOKUP(B153,【支出】基礎データ!C:P,5),"")</f>
        <v/>
      </c>
      <c r="I153" s="219" t="str">
        <f>IFERROR(VLOOKUP(B153,【支出】基礎データ!C:O,8),"")</f>
        <v/>
      </c>
      <c r="J153" s="193"/>
      <c r="K153" s="194" t="str">
        <f>IFERROR(VLOOKUP(B153,【支出】基礎データ!C:P,9),"")</f>
        <v/>
      </c>
      <c r="L153" s="195"/>
      <c r="M153" s="193"/>
      <c r="N153" s="194" t="str">
        <f>IFERROR(VLOOKUP(B153,【支出】基礎データ!C:O,10),"")</f>
        <v/>
      </c>
      <c r="O153" s="195"/>
      <c r="P153" s="196" t="str">
        <f>IFERROR(VLOOKUP(B153,【支出】基礎データ!C:O,11),"")</f>
        <v/>
      </c>
      <c r="Q153" s="197" t="str">
        <f>IFERROR(VLOOKUP(B153,【支出】基礎データ!C:O,12),"")</f>
        <v/>
      </c>
      <c r="R153" s="198" t="str">
        <f>IFERROR(VLOOKUP(B153,【支出】基礎データ!C:O,13),"")</f>
        <v/>
      </c>
      <c r="S153" s="265" t="str">
        <f>IFERROR(VLOOKUP(B153,【支出】基礎データ!C:P,14),"")</f>
        <v/>
      </c>
    </row>
    <row r="154" spans="1:19" ht="24.75" customHeight="1" x14ac:dyDescent="0.2">
      <c r="A154" s="146">
        <v>14</v>
      </c>
      <c r="B154" s="146" t="e">
        <v>#VALUE!</v>
      </c>
      <c r="C154" s="263"/>
      <c r="D154" s="264" t="str">
        <f>IFERROR(VLOOKUP(B154,【支出】基礎データ!C:O,6),"")</f>
        <v/>
      </c>
      <c r="E154" s="190"/>
      <c r="F154" s="191" t="str">
        <f>IFERROR(VLOOKUP(B154,【支出】基礎データ!C:O,7),"")</f>
        <v/>
      </c>
      <c r="G154" s="192"/>
      <c r="H154" s="196" t="str">
        <f>IFERROR(VLOOKUP(B154,【支出】基礎データ!C:P,5),"")</f>
        <v/>
      </c>
      <c r="I154" s="219" t="str">
        <f>IFERROR(VLOOKUP(B154,【支出】基礎データ!C:O,8),"")</f>
        <v/>
      </c>
      <c r="J154" s="193"/>
      <c r="K154" s="194" t="str">
        <f>IFERROR(VLOOKUP(B154,【支出】基礎データ!C:P,9),"")</f>
        <v/>
      </c>
      <c r="L154" s="195"/>
      <c r="M154" s="193"/>
      <c r="N154" s="194" t="str">
        <f>IFERROR(VLOOKUP(B154,【支出】基礎データ!C:O,10),"")</f>
        <v/>
      </c>
      <c r="O154" s="195"/>
      <c r="P154" s="196" t="str">
        <f>IFERROR(VLOOKUP(B154,【支出】基礎データ!C:O,11),"")</f>
        <v/>
      </c>
      <c r="Q154" s="197" t="str">
        <f>IFERROR(VLOOKUP(B154,【支出】基礎データ!C:O,12),"")</f>
        <v/>
      </c>
      <c r="R154" s="198" t="str">
        <f>IFERROR(VLOOKUP(B154,【支出】基礎データ!C:O,13),"")</f>
        <v/>
      </c>
      <c r="S154" s="265" t="str">
        <f>IFERROR(VLOOKUP(B154,【支出】基礎データ!C:P,14),"")</f>
        <v/>
      </c>
    </row>
    <row r="155" spans="1:19" ht="24.75" customHeight="1" x14ac:dyDescent="0.2">
      <c r="A155" s="146">
        <v>15</v>
      </c>
      <c r="B155" s="146" t="e">
        <v>#VALUE!</v>
      </c>
      <c r="C155" s="263"/>
      <c r="D155" s="264" t="str">
        <f>IFERROR(VLOOKUP(B155,【支出】基礎データ!C:O,6),"")</f>
        <v/>
      </c>
      <c r="E155" s="190"/>
      <c r="F155" s="191" t="str">
        <f>IFERROR(VLOOKUP(B155,【支出】基礎データ!C:O,7),"")</f>
        <v/>
      </c>
      <c r="G155" s="192"/>
      <c r="H155" s="196" t="str">
        <f>IFERROR(VLOOKUP(B155,【支出】基礎データ!C:P,5),"")</f>
        <v/>
      </c>
      <c r="I155" s="219" t="str">
        <f>IFERROR(VLOOKUP(B155,【支出】基礎データ!C:O,8),"")</f>
        <v/>
      </c>
      <c r="J155" s="193"/>
      <c r="K155" s="194" t="str">
        <f>IFERROR(VLOOKUP(B155,【支出】基礎データ!C:P,9),"")</f>
        <v/>
      </c>
      <c r="L155" s="195"/>
      <c r="M155" s="193"/>
      <c r="N155" s="194" t="str">
        <f>IFERROR(VLOOKUP(B155,【支出】基礎データ!C:O,10),"")</f>
        <v/>
      </c>
      <c r="O155" s="195"/>
      <c r="P155" s="196" t="str">
        <f>IFERROR(VLOOKUP(B155,【支出】基礎データ!C:O,11),"")</f>
        <v/>
      </c>
      <c r="Q155" s="197" t="str">
        <f>IFERROR(VLOOKUP(B155,【支出】基礎データ!C:O,12),"")</f>
        <v/>
      </c>
      <c r="R155" s="198" t="str">
        <f>IFERROR(VLOOKUP(B155,【支出】基礎データ!C:O,13),"")</f>
        <v/>
      </c>
      <c r="S155" s="265" t="str">
        <f>IFERROR(VLOOKUP(B155,【支出】基礎データ!C:P,14),"")</f>
        <v/>
      </c>
    </row>
    <row r="156" spans="1:19" ht="24.75" customHeight="1" x14ac:dyDescent="0.2">
      <c r="A156" s="146">
        <v>16</v>
      </c>
      <c r="B156" s="146" t="e">
        <v>#VALUE!</v>
      </c>
      <c r="C156" s="263"/>
      <c r="D156" s="264" t="str">
        <f>IFERROR(VLOOKUP(B156,【支出】基礎データ!C:O,6),"")</f>
        <v/>
      </c>
      <c r="E156" s="190"/>
      <c r="F156" s="191" t="str">
        <f>IFERROR(VLOOKUP(B156,【支出】基礎データ!C:O,7),"")</f>
        <v/>
      </c>
      <c r="G156" s="192"/>
      <c r="H156" s="196" t="str">
        <f>IFERROR(VLOOKUP(B156,【支出】基礎データ!C:P,5),"")</f>
        <v/>
      </c>
      <c r="I156" s="219" t="str">
        <f>IFERROR(VLOOKUP(B156,【支出】基礎データ!C:O,8),"")</f>
        <v/>
      </c>
      <c r="J156" s="193"/>
      <c r="K156" s="194" t="str">
        <f>IFERROR(VLOOKUP(B156,【支出】基礎データ!C:P,9),"")</f>
        <v/>
      </c>
      <c r="L156" s="195"/>
      <c r="M156" s="193"/>
      <c r="N156" s="194" t="str">
        <f>IFERROR(VLOOKUP(B156,【支出】基礎データ!C:O,10),"")</f>
        <v/>
      </c>
      <c r="O156" s="195"/>
      <c r="P156" s="196" t="str">
        <f>IFERROR(VLOOKUP(B156,【支出】基礎データ!C:O,11),"")</f>
        <v/>
      </c>
      <c r="Q156" s="197" t="str">
        <f>IFERROR(VLOOKUP(B156,【支出】基礎データ!C:O,12),"")</f>
        <v/>
      </c>
      <c r="R156" s="198" t="str">
        <f>IFERROR(VLOOKUP(B156,【支出】基礎データ!C:O,13),"")</f>
        <v/>
      </c>
      <c r="S156" s="265" t="str">
        <f>IFERROR(VLOOKUP(B156,【支出】基礎データ!C:P,14),"")</f>
        <v/>
      </c>
    </row>
    <row r="157" spans="1:19" ht="24.75" customHeight="1" x14ac:dyDescent="0.2">
      <c r="A157" s="146">
        <v>17</v>
      </c>
      <c r="B157" s="146" t="e">
        <v>#VALUE!</v>
      </c>
      <c r="C157" s="263"/>
      <c r="D157" s="264" t="str">
        <f>IFERROR(VLOOKUP(B157,【支出】基礎データ!C:O,6),"")</f>
        <v/>
      </c>
      <c r="E157" s="190"/>
      <c r="F157" s="191" t="str">
        <f>IFERROR(VLOOKUP(B157,【支出】基礎データ!C:O,7),"")</f>
        <v/>
      </c>
      <c r="G157" s="192"/>
      <c r="H157" s="196" t="str">
        <f>IFERROR(VLOOKUP(B157,【支出】基礎データ!C:P,5),"")</f>
        <v/>
      </c>
      <c r="I157" s="219" t="str">
        <f>IFERROR(VLOOKUP(B157,【支出】基礎データ!C:O,8),"")</f>
        <v/>
      </c>
      <c r="J157" s="193"/>
      <c r="K157" s="194" t="str">
        <f>IFERROR(VLOOKUP(B157,【支出】基礎データ!C:P,9),"")</f>
        <v/>
      </c>
      <c r="L157" s="195"/>
      <c r="M157" s="193"/>
      <c r="N157" s="194" t="str">
        <f>IFERROR(VLOOKUP(B157,【支出】基礎データ!C:O,10),"")</f>
        <v/>
      </c>
      <c r="O157" s="195"/>
      <c r="P157" s="196" t="str">
        <f>IFERROR(VLOOKUP(B157,【支出】基礎データ!C:O,11),"")</f>
        <v/>
      </c>
      <c r="Q157" s="197" t="str">
        <f>IFERROR(VLOOKUP(B157,【支出】基礎データ!C:O,12),"")</f>
        <v/>
      </c>
      <c r="R157" s="198" t="str">
        <f>IFERROR(VLOOKUP(B157,【支出】基礎データ!C:O,13),"")</f>
        <v/>
      </c>
      <c r="S157" s="265" t="str">
        <f>IFERROR(VLOOKUP(B157,【支出】基礎データ!C:P,14),"")</f>
        <v/>
      </c>
    </row>
    <row r="158" spans="1:19" ht="24.75" customHeight="1" x14ac:dyDescent="0.2">
      <c r="A158" s="146">
        <v>18</v>
      </c>
      <c r="B158" s="146" t="e">
        <v>#VALUE!</v>
      </c>
      <c r="C158" s="263"/>
      <c r="D158" s="264" t="str">
        <f>IFERROR(VLOOKUP(B158,【支出】基礎データ!C:O,6),"")</f>
        <v/>
      </c>
      <c r="E158" s="190"/>
      <c r="F158" s="191" t="str">
        <f>IFERROR(VLOOKUP(B158,【支出】基礎データ!C:O,7),"")</f>
        <v/>
      </c>
      <c r="G158" s="192"/>
      <c r="H158" s="196" t="str">
        <f>IFERROR(VLOOKUP(B158,【支出】基礎データ!C:P,5),"")</f>
        <v/>
      </c>
      <c r="I158" s="219" t="str">
        <f>IFERROR(VLOOKUP(B158,【支出】基礎データ!C:O,8),"")</f>
        <v/>
      </c>
      <c r="J158" s="193"/>
      <c r="K158" s="194" t="str">
        <f>IFERROR(VLOOKUP(B158,【支出】基礎データ!C:P,9),"")</f>
        <v/>
      </c>
      <c r="L158" s="195"/>
      <c r="M158" s="193"/>
      <c r="N158" s="194" t="str">
        <f>IFERROR(VLOOKUP(B158,【支出】基礎データ!C:O,10),"")</f>
        <v/>
      </c>
      <c r="O158" s="195"/>
      <c r="P158" s="196" t="str">
        <f>IFERROR(VLOOKUP(B158,【支出】基礎データ!C:O,11),"")</f>
        <v/>
      </c>
      <c r="Q158" s="197" t="str">
        <f>IFERROR(VLOOKUP(B158,【支出】基礎データ!C:O,12),"")</f>
        <v/>
      </c>
      <c r="R158" s="198" t="str">
        <f>IFERROR(VLOOKUP(B158,【支出】基礎データ!C:O,13),"")</f>
        <v/>
      </c>
      <c r="S158" s="265" t="str">
        <f>IFERROR(VLOOKUP(B158,【支出】基礎データ!C:P,14),"")</f>
        <v/>
      </c>
    </row>
    <row r="159" spans="1:19" ht="24.75" customHeight="1" x14ac:dyDescent="0.2">
      <c r="A159" s="146">
        <v>19</v>
      </c>
      <c r="B159" s="146" t="e">
        <v>#VALUE!</v>
      </c>
      <c r="C159" s="263"/>
      <c r="D159" s="264" t="str">
        <f>IFERROR(VLOOKUP(B159,【支出】基礎データ!C:O,6),"")</f>
        <v/>
      </c>
      <c r="E159" s="190"/>
      <c r="F159" s="191" t="str">
        <f>IFERROR(VLOOKUP(B159,【支出】基礎データ!C:O,7),"")</f>
        <v/>
      </c>
      <c r="G159" s="192"/>
      <c r="H159" s="196" t="str">
        <f>IFERROR(VLOOKUP(B159,【支出】基礎データ!C:P,5),"")</f>
        <v/>
      </c>
      <c r="I159" s="219" t="str">
        <f>IFERROR(VLOOKUP(B159,【支出】基礎データ!C:O,8),"")</f>
        <v/>
      </c>
      <c r="J159" s="193"/>
      <c r="K159" s="194" t="str">
        <f>IFERROR(VLOOKUP(B159,【支出】基礎データ!C:P,9),"")</f>
        <v/>
      </c>
      <c r="L159" s="195"/>
      <c r="M159" s="193"/>
      <c r="N159" s="194" t="str">
        <f>IFERROR(VLOOKUP(B159,【支出】基礎データ!C:O,10),"")</f>
        <v/>
      </c>
      <c r="O159" s="195"/>
      <c r="P159" s="196" t="str">
        <f>IFERROR(VLOOKUP(B159,【支出】基礎データ!C:O,11),"")</f>
        <v/>
      </c>
      <c r="Q159" s="197" t="str">
        <f>IFERROR(VLOOKUP(B159,【支出】基礎データ!C:O,12),"")</f>
        <v/>
      </c>
      <c r="R159" s="198" t="str">
        <f>IFERROR(VLOOKUP(B159,【支出】基礎データ!C:O,13),"")</f>
        <v/>
      </c>
      <c r="S159" s="265" t="str">
        <f>IFERROR(VLOOKUP(B159,【支出】基礎データ!C:P,14),"")</f>
        <v/>
      </c>
    </row>
    <row r="160" spans="1:19" ht="24.75" customHeight="1" x14ac:dyDescent="0.2">
      <c r="A160" s="146">
        <v>20</v>
      </c>
      <c r="B160" s="146" t="e">
        <v>#VALUE!</v>
      </c>
      <c r="C160" s="263"/>
      <c r="D160" s="264" t="str">
        <f>IFERROR(VLOOKUP(B160,【支出】基礎データ!C:O,6),"")</f>
        <v/>
      </c>
      <c r="E160" s="190"/>
      <c r="F160" s="191" t="str">
        <f>IFERROR(VLOOKUP(B160,【支出】基礎データ!C:O,7),"")</f>
        <v/>
      </c>
      <c r="G160" s="192"/>
      <c r="H160" s="196" t="str">
        <f>IFERROR(VLOOKUP(B160,【支出】基礎データ!C:P,5),"")</f>
        <v/>
      </c>
      <c r="I160" s="219" t="str">
        <f>IFERROR(VLOOKUP(B160,【支出】基礎データ!C:O,8),"")</f>
        <v/>
      </c>
      <c r="J160" s="193"/>
      <c r="K160" s="194" t="str">
        <f>IFERROR(VLOOKUP(B160,【支出】基礎データ!C:P,9),"")</f>
        <v/>
      </c>
      <c r="L160" s="195"/>
      <c r="M160" s="193"/>
      <c r="N160" s="194" t="str">
        <f>IFERROR(VLOOKUP(B160,【支出】基礎データ!C:O,10),"")</f>
        <v/>
      </c>
      <c r="O160" s="195"/>
      <c r="P160" s="196" t="str">
        <f>IFERROR(VLOOKUP(B160,【支出】基礎データ!C:O,11),"")</f>
        <v/>
      </c>
      <c r="Q160" s="197" t="str">
        <f>IFERROR(VLOOKUP(B160,【支出】基礎データ!C:O,12),"")</f>
        <v/>
      </c>
      <c r="R160" s="198" t="str">
        <f>IFERROR(VLOOKUP(B160,【支出】基礎データ!C:O,13),"")</f>
        <v/>
      </c>
      <c r="S160" s="265" t="str">
        <f>IFERROR(VLOOKUP(B160,【支出】基礎データ!C:P,14),"")</f>
        <v/>
      </c>
    </row>
    <row r="161" spans="1:22" ht="24.75" customHeight="1" x14ac:dyDescent="0.2">
      <c r="A161" s="24"/>
      <c r="B161" s="146"/>
      <c r="C161" s="326" t="s">
        <v>34</v>
      </c>
      <c r="D161" s="327"/>
      <c r="E161" s="266"/>
      <c r="F161" s="191">
        <f>SUM(F141:F160)</f>
        <v>0</v>
      </c>
      <c r="G161" s="192"/>
      <c r="H161" s="196"/>
      <c r="I161" s="262"/>
      <c r="J161" s="193"/>
      <c r="K161" s="194"/>
      <c r="L161" s="195"/>
      <c r="M161" s="193"/>
      <c r="N161" s="194"/>
      <c r="O161" s="195"/>
      <c r="P161" s="196"/>
      <c r="Q161" s="197"/>
      <c r="R161" s="198"/>
      <c r="S161" s="265"/>
    </row>
    <row r="162" spans="1:22" ht="24.75" customHeight="1" x14ac:dyDescent="0.2">
      <c r="A162" s="24" t="e">
        <f>DGET(【支出】基礎データ!C:R,1,U162:V163)</f>
        <v>#NUM!</v>
      </c>
      <c r="B162" s="146">
        <v>6</v>
      </c>
      <c r="C162" s="368" t="s">
        <v>104</v>
      </c>
      <c r="D162" s="369"/>
      <c r="E162" s="260"/>
      <c r="F162" s="261"/>
      <c r="G162" s="192"/>
      <c r="H162" s="262"/>
      <c r="I162" s="262"/>
      <c r="J162" s="193"/>
      <c r="K162" s="194"/>
      <c r="L162" s="195"/>
      <c r="M162" s="193"/>
      <c r="N162" s="194"/>
      <c r="O162" s="195"/>
      <c r="P162" s="196"/>
      <c r="Q162" s="197"/>
      <c r="R162" s="198"/>
      <c r="S162" s="265"/>
      <c r="U162" s="10" t="s">
        <v>24</v>
      </c>
      <c r="V162" s="10" t="s">
        <v>40</v>
      </c>
    </row>
    <row r="163" spans="1:22" ht="24.75" customHeight="1" x14ac:dyDescent="0.2">
      <c r="A163" s="146">
        <v>1</v>
      </c>
      <c r="B163" s="146" t="e">
        <f t="dataTable" ref="B163:B182" dt2D="1" dtr="1" r1="U163" r2="V163"/>
        <v>#VALUE!</v>
      </c>
      <c r="C163" s="263"/>
      <c r="D163" s="264" t="str">
        <f>IFERROR(VLOOKUP(B163,【支出】基礎データ!C:O,6),"")</f>
        <v/>
      </c>
      <c r="E163" s="190"/>
      <c r="F163" s="191" t="str">
        <f>IFERROR(VLOOKUP(B163,【支出】基礎データ!C:O,7),"")</f>
        <v/>
      </c>
      <c r="G163" s="192"/>
      <c r="H163" s="196" t="str">
        <f>IFERROR(VLOOKUP(B163,【支出】基礎データ!C:P,5),"")</f>
        <v/>
      </c>
      <c r="I163" s="219" t="str">
        <f>IFERROR(VLOOKUP(B163,【支出】基礎データ!C:O,8),"")</f>
        <v/>
      </c>
      <c r="J163" s="193"/>
      <c r="K163" s="194" t="str">
        <f>IFERROR(VLOOKUP(B163,【支出】基礎データ!C:P,9),"")</f>
        <v/>
      </c>
      <c r="L163" s="195"/>
      <c r="M163" s="193"/>
      <c r="N163" s="194" t="str">
        <f>IFERROR(VLOOKUP(B163,【支出】基礎データ!C:O,10),"")</f>
        <v/>
      </c>
      <c r="O163" s="195"/>
      <c r="P163" s="196" t="str">
        <f>IFERROR(VLOOKUP(B163,【支出】基礎データ!C:O,11),"")</f>
        <v/>
      </c>
      <c r="Q163" s="197" t="str">
        <f>IFERROR(VLOOKUP(B163,【支出】基礎データ!C:O,12),"")</f>
        <v/>
      </c>
      <c r="R163" s="198" t="str">
        <f>IFERROR(VLOOKUP(B163,【支出】基礎データ!C:O,13),"")</f>
        <v/>
      </c>
      <c r="S163" s="265" t="str">
        <f>IFERROR(VLOOKUP(B163,【支出】基礎データ!C:P,14),"")</f>
        <v/>
      </c>
      <c r="U163" s="1"/>
      <c r="V163" s="1"/>
    </row>
    <row r="164" spans="1:22" ht="24.75" customHeight="1" x14ac:dyDescent="0.2">
      <c r="A164" s="146">
        <v>2</v>
      </c>
      <c r="B164" s="146" t="e">
        <v>#VALUE!</v>
      </c>
      <c r="C164" s="263"/>
      <c r="D164" s="264" t="str">
        <f>IFERROR(VLOOKUP(B164,【支出】基礎データ!C:O,6),"")</f>
        <v/>
      </c>
      <c r="E164" s="190"/>
      <c r="F164" s="191" t="str">
        <f>IFERROR(VLOOKUP(B164,【支出】基礎データ!C:O,7),"")</f>
        <v/>
      </c>
      <c r="G164" s="192"/>
      <c r="H164" s="196" t="str">
        <f>IFERROR(VLOOKUP(B164,【支出】基礎データ!C:P,5),"")</f>
        <v/>
      </c>
      <c r="I164" s="219" t="str">
        <f>IFERROR(VLOOKUP(B164,【支出】基礎データ!C:O,8),"")</f>
        <v/>
      </c>
      <c r="J164" s="193"/>
      <c r="K164" s="194" t="str">
        <f>IFERROR(VLOOKUP(B164,【支出】基礎データ!C:P,9),"")</f>
        <v/>
      </c>
      <c r="L164" s="195"/>
      <c r="M164" s="193"/>
      <c r="N164" s="194" t="str">
        <f>IFERROR(VLOOKUP(B164,【支出】基礎データ!C:O,10),"")</f>
        <v/>
      </c>
      <c r="O164" s="195"/>
      <c r="P164" s="196" t="str">
        <f>IFERROR(VLOOKUP(B164,【支出】基礎データ!C:O,11),"")</f>
        <v/>
      </c>
      <c r="Q164" s="197" t="str">
        <f>IFERROR(VLOOKUP(B164,【支出】基礎データ!C:O,12),"")</f>
        <v/>
      </c>
      <c r="R164" s="198" t="str">
        <f>IFERROR(VLOOKUP(B164,【支出】基礎データ!C:O,13),"")</f>
        <v/>
      </c>
      <c r="S164" s="265" t="str">
        <f>IFERROR(VLOOKUP(B164,【支出】基礎データ!C:P,14),"")</f>
        <v/>
      </c>
    </row>
    <row r="165" spans="1:22" ht="24.75" customHeight="1" x14ac:dyDescent="0.2">
      <c r="A165" s="146">
        <v>3</v>
      </c>
      <c r="B165" s="146" t="e">
        <v>#VALUE!</v>
      </c>
      <c r="C165" s="263"/>
      <c r="D165" s="264" t="str">
        <f>IFERROR(VLOOKUP(B165,【支出】基礎データ!C:O,6),"")</f>
        <v/>
      </c>
      <c r="E165" s="190"/>
      <c r="F165" s="191" t="str">
        <f>IFERROR(VLOOKUP(B165,【支出】基礎データ!C:O,7),"")</f>
        <v/>
      </c>
      <c r="G165" s="192"/>
      <c r="H165" s="196" t="str">
        <f>IFERROR(VLOOKUP(B165,【支出】基礎データ!C:P,5),"")</f>
        <v/>
      </c>
      <c r="I165" s="219" t="str">
        <f>IFERROR(VLOOKUP(B165,【支出】基礎データ!C:O,8),"")</f>
        <v/>
      </c>
      <c r="J165" s="193"/>
      <c r="K165" s="194" t="str">
        <f>IFERROR(VLOOKUP(B165,【支出】基礎データ!C:P,9),"")</f>
        <v/>
      </c>
      <c r="L165" s="195"/>
      <c r="M165" s="193"/>
      <c r="N165" s="194" t="str">
        <f>IFERROR(VLOOKUP(B165,【支出】基礎データ!C:O,10),"")</f>
        <v/>
      </c>
      <c r="O165" s="195"/>
      <c r="P165" s="196" t="str">
        <f>IFERROR(VLOOKUP(B165,【支出】基礎データ!C:O,11),"")</f>
        <v/>
      </c>
      <c r="Q165" s="197" t="str">
        <f>IFERROR(VLOOKUP(B165,【支出】基礎データ!C:O,12),"")</f>
        <v/>
      </c>
      <c r="R165" s="198" t="str">
        <f>IFERROR(VLOOKUP(B165,【支出】基礎データ!C:O,13),"")</f>
        <v/>
      </c>
      <c r="S165" s="265" t="str">
        <f>IFERROR(VLOOKUP(B165,【支出】基礎データ!C:P,14),"")</f>
        <v/>
      </c>
    </row>
    <row r="166" spans="1:22" ht="24.75" customHeight="1" x14ac:dyDescent="0.2">
      <c r="A166" s="146">
        <v>4</v>
      </c>
      <c r="B166" s="146" t="e">
        <v>#VALUE!</v>
      </c>
      <c r="C166" s="263"/>
      <c r="D166" s="264" t="str">
        <f>IFERROR(VLOOKUP(B166,【支出】基礎データ!C:O,6),"")</f>
        <v/>
      </c>
      <c r="E166" s="190"/>
      <c r="F166" s="191" t="str">
        <f>IFERROR(VLOOKUP(B166,【支出】基礎データ!C:O,7),"")</f>
        <v/>
      </c>
      <c r="G166" s="192"/>
      <c r="H166" s="196" t="str">
        <f>IFERROR(VLOOKUP(B166,【支出】基礎データ!C:P,5),"")</f>
        <v/>
      </c>
      <c r="I166" s="219" t="str">
        <f>IFERROR(VLOOKUP(B166,【支出】基礎データ!C:O,8),"")</f>
        <v/>
      </c>
      <c r="J166" s="193"/>
      <c r="K166" s="194" t="str">
        <f>IFERROR(VLOOKUP(B166,【支出】基礎データ!C:P,9),"")</f>
        <v/>
      </c>
      <c r="L166" s="195"/>
      <c r="M166" s="193"/>
      <c r="N166" s="194" t="str">
        <f>IFERROR(VLOOKUP(B166,【支出】基礎データ!C:O,10),"")</f>
        <v/>
      </c>
      <c r="O166" s="195"/>
      <c r="P166" s="196" t="str">
        <f>IFERROR(VLOOKUP(B166,【支出】基礎データ!C:O,11),"")</f>
        <v/>
      </c>
      <c r="Q166" s="197" t="str">
        <f>IFERROR(VLOOKUP(B166,【支出】基礎データ!C:O,12),"")</f>
        <v/>
      </c>
      <c r="R166" s="198" t="str">
        <f>IFERROR(VLOOKUP(B166,【支出】基礎データ!C:O,13),"")</f>
        <v/>
      </c>
      <c r="S166" s="265" t="str">
        <f>IFERROR(VLOOKUP(B166,【支出】基礎データ!C:P,14),"")</f>
        <v/>
      </c>
    </row>
    <row r="167" spans="1:22" ht="24.75" customHeight="1" x14ac:dyDescent="0.2">
      <c r="A167" s="146">
        <v>5</v>
      </c>
      <c r="B167" s="146" t="e">
        <v>#VALUE!</v>
      </c>
      <c r="C167" s="263"/>
      <c r="D167" s="264" t="str">
        <f>IFERROR(VLOOKUP(B167,【支出】基礎データ!C:O,6),"")</f>
        <v/>
      </c>
      <c r="E167" s="190"/>
      <c r="F167" s="191" t="str">
        <f>IFERROR(VLOOKUP(B167,【支出】基礎データ!C:O,7),"")</f>
        <v/>
      </c>
      <c r="G167" s="192"/>
      <c r="H167" s="196" t="str">
        <f>IFERROR(VLOOKUP(B167,【支出】基礎データ!C:P,5),"")</f>
        <v/>
      </c>
      <c r="I167" s="219" t="str">
        <f>IFERROR(VLOOKUP(B167,【支出】基礎データ!C:O,8),"")</f>
        <v/>
      </c>
      <c r="J167" s="193"/>
      <c r="K167" s="194" t="str">
        <f>IFERROR(VLOOKUP(B167,【支出】基礎データ!C:P,9),"")</f>
        <v/>
      </c>
      <c r="L167" s="195"/>
      <c r="M167" s="193"/>
      <c r="N167" s="194" t="str">
        <f>IFERROR(VLOOKUP(B167,【支出】基礎データ!C:O,10),"")</f>
        <v/>
      </c>
      <c r="O167" s="195"/>
      <c r="P167" s="196" t="str">
        <f>IFERROR(VLOOKUP(B167,【支出】基礎データ!C:O,11),"")</f>
        <v/>
      </c>
      <c r="Q167" s="197" t="str">
        <f>IFERROR(VLOOKUP(B167,【支出】基礎データ!C:O,12),"")</f>
        <v/>
      </c>
      <c r="R167" s="198" t="str">
        <f>IFERROR(VLOOKUP(B167,【支出】基礎データ!C:O,13),"")</f>
        <v/>
      </c>
      <c r="S167" s="265" t="str">
        <f>IFERROR(VLOOKUP(B167,【支出】基礎データ!C:P,14),"")</f>
        <v/>
      </c>
    </row>
    <row r="168" spans="1:22" ht="24.75" customHeight="1" x14ac:dyDescent="0.2">
      <c r="A168" s="146">
        <v>6</v>
      </c>
      <c r="B168" s="146" t="e">
        <v>#VALUE!</v>
      </c>
      <c r="C168" s="263"/>
      <c r="D168" s="264" t="str">
        <f>IFERROR(VLOOKUP(B168,【支出】基礎データ!C:O,6),"")</f>
        <v/>
      </c>
      <c r="E168" s="190"/>
      <c r="F168" s="191" t="str">
        <f>IFERROR(VLOOKUP(B168,【支出】基礎データ!C:O,7),"")</f>
        <v/>
      </c>
      <c r="G168" s="192"/>
      <c r="H168" s="196" t="str">
        <f>IFERROR(VLOOKUP(B168,【支出】基礎データ!C:P,5),"")</f>
        <v/>
      </c>
      <c r="I168" s="219" t="str">
        <f>IFERROR(VLOOKUP(B168,【支出】基礎データ!C:O,8),"")</f>
        <v/>
      </c>
      <c r="J168" s="193"/>
      <c r="K168" s="194" t="str">
        <f>IFERROR(VLOOKUP(B168,【支出】基礎データ!C:P,9),"")</f>
        <v/>
      </c>
      <c r="L168" s="195"/>
      <c r="M168" s="193"/>
      <c r="N168" s="194" t="str">
        <f>IFERROR(VLOOKUP(B168,【支出】基礎データ!C:O,10),"")</f>
        <v/>
      </c>
      <c r="O168" s="195"/>
      <c r="P168" s="196" t="str">
        <f>IFERROR(VLOOKUP(B168,【支出】基礎データ!C:O,11),"")</f>
        <v/>
      </c>
      <c r="Q168" s="197" t="str">
        <f>IFERROR(VLOOKUP(B168,【支出】基礎データ!C:O,12),"")</f>
        <v/>
      </c>
      <c r="R168" s="198" t="str">
        <f>IFERROR(VLOOKUP(B168,【支出】基礎データ!C:O,13),"")</f>
        <v/>
      </c>
      <c r="S168" s="265" t="str">
        <f>IFERROR(VLOOKUP(B168,【支出】基礎データ!C:P,14),"")</f>
        <v/>
      </c>
    </row>
    <row r="169" spans="1:22" ht="24.75" customHeight="1" x14ac:dyDescent="0.2">
      <c r="A169" s="146">
        <v>7</v>
      </c>
      <c r="B169" s="146" t="e">
        <v>#VALUE!</v>
      </c>
      <c r="C169" s="263"/>
      <c r="D169" s="264" t="str">
        <f>IFERROR(VLOOKUP(B169,【支出】基礎データ!C:O,6),"")</f>
        <v/>
      </c>
      <c r="E169" s="190"/>
      <c r="F169" s="191" t="str">
        <f>IFERROR(VLOOKUP(B169,【支出】基礎データ!C:O,7),"")</f>
        <v/>
      </c>
      <c r="G169" s="192"/>
      <c r="H169" s="196" t="str">
        <f>IFERROR(VLOOKUP(B169,【支出】基礎データ!C:P,5),"")</f>
        <v/>
      </c>
      <c r="I169" s="219" t="str">
        <f>IFERROR(VLOOKUP(B169,【支出】基礎データ!C:O,8),"")</f>
        <v/>
      </c>
      <c r="J169" s="193"/>
      <c r="K169" s="194" t="str">
        <f>IFERROR(VLOOKUP(B169,【支出】基礎データ!C:P,9),"")</f>
        <v/>
      </c>
      <c r="L169" s="195"/>
      <c r="M169" s="193"/>
      <c r="N169" s="194" t="str">
        <f>IFERROR(VLOOKUP(B169,【支出】基礎データ!C:O,10),"")</f>
        <v/>
      </c>
      <c r="O169" s="195"/>
      <c r="P169" s="196" t="str">
        <f>IFERROR(VLOOKUP(B169,【支出】基礎データ!C:O,11),"")</f>
        <v/>
      </c>
      <c r="Q169" s="197" t="str">
        <f>IFERROR(VLOOKUP(B169,【支出】基礎データ!C:O,12),"")</f>
        <v/>
      </c>
      <c r="R169" s="198" t="str">
        <f>IFERROR(VLOOKUP(B169,【支出】基礎データ!C:O,13),"")</f>
        <v/>
      </c>
      <c r="S169" s="265" t="str">
        <f>IFERROR(VLOOKUP(B169,【支出】基礎データ!C:P,14),"")</f>
        <v/>
      </c>
    </row>
    <row r="170" spans="1:22" ht="24.75" customHeight="1" x14ac:dyDescent="0.2">
      <c r="A170" s="146">
        <v>8</v>
      </c>
      <c r="B170" s="146" t="e">
        <v>#VALUE!</v>
      </c>
      <c r="C170" s="263"/>
      <c r="D170" s="264" t="str">
        <f>IFERROR(VLOOKUP(B170,【支出】基礎データ!C:O,6),"")</f>
        <v/>
      </c>
      <c r="E170" s="190"/>
      <c r="F170" s="191" t="str">
        <f>IFERROR(VLOOKUP(B170,【支出】基礎データ!C:O,7),"")</f>
        <v/>
      </c>
      <c r="G170" s="192"/>
      <c r="H170" s="196" t="str">
        <f>IFERROR(VLOOKUP(B170,【支出】基礎データ!C:P,5),"")</f>
        <v/>
      </c>
      <c r="I170" s="219" t="str">
        <f>IFERROR(VLOOKUP(B170,【支出】基礎データ!C:O,8),"")</f>
        <v/>
      </c>
      <c r="J170" s="193"/>
      <c r="K170" s="194" t="str">
        <f>IFERROR(VLOOKUP(B170,【支出】基礎データ!C:P,9),"")</f>
        <v/>
      </c>
      <c r="L170" s="195"/>
      <c r="M170" s="193"/>
      <c r="N170" s="194" t="str">
        <f>IFERROR(VLOOKUP(B170,【支出】基礎データ!C:O,10),"")</f>
        <v/>
      </c>
      <c r="O170" s="195"/>
      <c r="P170" s="196" t="str">
        <f>IFERROR(VLOOKUP(B170,【支出】基礎データ!C:O,11),"")</f>
        <v/>
      </c>
      <c r="Q170" s="197" t="str">
        <f>IFERROR(VLOOKUP(B170,【支出】基礎データ!C:O,12),"")</f>
        <v/>
      </c>
      <c r="R170" s="198" t="str">
        <f>IFERROR(VLOOKUP(B170,【支出】基礎データ!C:O,13),"")</f>
        <v/>
      </c>
      <c r="S170" s="265" t="str">
        <f>IFERROR(VLOOKUP(B170,【支出】基礎データ!C:P,14),"")</f>
        <v/>
      </c>
    </row>
    <row r="171" spans="1:22" ht="24.75" customHeight="1" x14ac:dyDescent="0.2">
      <c r="A171" s="146">
        <v>9</v>
      </c>
      <c r="B171" s="146" t="e">
        <v>#VALUE!</v>
      </c>
      <c r="C171" s="263"/>
      <c r="D171" s="264" t="str">
        <f>IFERROR(VLOOKUP(B171,【支出】基礎データ!C:O,6),"")</f>
        <v/>
      </c>
      <c r="E171" s="190"/>
      <c r="F171" s="191" t="str">
        <f>IFERROR(VLOOKUP(B171,【支出】基礎データ!C:O,7),"")</f>
        <v/>
      </c>
      <c r="G171" s="192"/>
      <c r="H171" s="196" t="str">
        <f>IFERROR(VLOOKUP(B171,【支出】基礎データ!C:P,5),"")</f>
        <v/>
      </c>
      <c r="I171" s="219" t="str">
        <f>IFERROR(VLOOKUP(B171,【支出】基礎データ!C:O,8),"")</f>
        <v/>
      </c>
      <c r="J171" s="193"/>
      <c r="K171" s="194" t="str">
        <f>IFERROR(VLOOKUP(B171,【支出】基礎データ!C:P,9),"")</f>
        <v/>
      </c>
      <c r="L171" s="195"/>
      <c r="M171" s="193"/>
      <c r="N171" s="194" t="str">
        <f>IFERROR(VLOOKUP(B171,【支出】基礎データ!C:O,10),"")</f>
        <v/>
      </c>
      <c r="O171" s="195"/>
      <c r="P171" s="196" t="str">
        <f>IFERROR(VLOOKUP(B171,【支出】基礎データ!C:O,11),"")</f>
        <v/>
      </c>
      <c r="Q171" s="197" t="str">
        <f>IFERROR(VLOOKUP(B171,【支出】基礎データ!C:O,12),"")</f>
        <v/>
      </c>
      <c r="R171" s="198" t="str">
        <f>IFERROR(VLOOKUP(B171,【支出】基礎データ!C:O,13),"")</f>
        <v/>
      </c>
      <c r="S171" s="265" t="str">
        <f>IFERROR(VLOOKUP(B171,【支出】基礎データ!C:P,14),"")</f>
        <v/>
      </c>
    </row>
    <row r="172" spans="1:22" ht="24.75" customHeight="1" x14ac:dyDescent="0.2">
      <c r="A172" s="146">
        <v>10</v>
      </c>
      <c r="B172" s="146" t="e">
        <v>#VALUE!</v>
      </c>
      <c r="C172" s="263"/>
      <c r="D172" s="264" t="str">
        <f>IFERROR(VLOOKUP(B172,【支出】基礎データ!C:O,6),"")</f>
        <v/>
      </c>
      <c r="E172" s="190"/>
      <c r="F172" s="191" t="str">
        <f>IFERROR(VLOOKUP(B172,【支出】基礎データ!C:O,7),"")</f>
        <v/>
      </c>
      <c r="G172" s="192"/>
      <c r="H172" s="196" t="str">
        <f>IFERROR(VLOOKUP(B172,【支出】基礎データ!C:P,5),"")</f>
        <v/>
      </c>
      <c r="I172" s="219" t="str">
        <f>IFERROR(VLOOKUP(B172,【支出】基礎データ!C:O,8),"")</f>
        <v/>
      </c>
      <c r="J172" s="193"/>
      <c r="K172" s="194" t="str">
        <f>IFERROR(VLOOKUP(B172,【支出】基礎データ!C:P,9),"")</f>
        <v/>
      </c>
      <c r="L172" s="195"/>
      <c r="M172" s="193"/>
      <c r="N172" s="194" t="str">
        <f>IFERROR(VLOOKUP(B172,【支出】基礎データ!C:O,10),"")</f>
        <v/>
      </c>
      <c r="O172" s="195"/>
      <c r="P172" s="196" t="str">
        <f>IFERROR(VLOOKUP(B172,【支出】基礎データ!C:O,11),"")</f>
        <v/>
      </c>
      <c r="Q172" s="197" t="str">
        <f>IFERROR(VLOOKUP(B172,【支出】基礎データ!C:O,12),"")</f>
        <v/>
      </c>
      <c r="R172" s="198" t="str">
        <f>IFERROR(VLOOKUP(B172,【支出】基礎データ!C:O,13),"")</f>
        <v/>
      </c>
      <c r="S172" s="265" t="str">
        <f>IFERROR(VLOOKUP(B172,【支出】基礎データ!C:P,14),"")</f>
        <v/>
      </c>
    </row>
    <row r="173" spans="1:22" ht="24.75" customHeight="1" x14ac:dyDescent="0.2">
      <c r="A173" s="146">
        <v>11</v>
      </c>
      <c r="B173" s="146" t="e">
        <v>#VALUE!</v>
      </c>
      <c r="C173" s="263"/>
      <c r="D173" s="264" t="str">
        <f>IFERROR(VLOOKUP(B173,【支出】基礎データ!C:O,6),"")</f>
        <v/>
      </c>
      <c r="E173" s="190"/>
      <c r="F173" s="191" t="str">
        <f>IFERROR(VLOOKUP(B173,【支出】基礎データ!C:O,7),"")</f>
        <v/>
      </c>
      <c r="G173" s="192"/>
      <c r="H173" s="196" t="str">
        <f>IFERROR(VLOOKUP(B173,【支出】基礎データ!C:P,5),"")</f>
        <v/>
      </c>
      <c r="I173" s="219" t="str">
        <f>IFERROR(VLOOKUP(B173,【支出】基礎データ!C:O,8),"")</f>
        <v/>
      </c>
      <c r="J173" s="193"/>
      <c r="K173" s="194" t="str">
        <f>IFERROR(VLOOKUP(B173,【支出】基礎データ!C:P,9),"")</f>
        <v/>
      </c>
      <c r="L173" s="195"/>
      <c r="M173" s="193"/>
      <c r="N173" s="194" t="str">
        <f>IFERROR(VLOOKUP(B173,【支出】基礎データ!C:O,10),"")</f>
        <v/>
      </c>
      <c r="O173" s="195"/>
      <c r="P173" s="196" t="str">
        <f>IFERROR(VLOOKUP(B173,【支出】基礎データ!C:O,11),"")</f>
        <v/>
      </c>
      <c r="Q173" s="197" t="str">
        <f>IFERROR(VLOOKUP(B173,【支出】基礎データ!C:O,12),"")</f>
        <v/>
      </c>
      <c r="R173" s="198" t="str">
        <f>IFERROR(VLOOKUP(B173,【支出】基礎データ!C:O,13),"")</f>
        <v/>
      </c>
      <c r="S173" s="265" t="str">
        <f>IFERROR(VLOOKUP(B173,【支出】基礎データ!C:P,14),"")</f>
        <v/>
      </c>
    </row>
    <row r="174" spans="1:22" ht="24.75" customHeight="1" x14ac:dyDescent="0.2">
      <c r="A174" s="146">
        <v>12</v>
      </c>
      <c r="B174" s="146" t="e">
        <v>#VALUE!</v>
      </c>
      <c r="C174" s="263"/>
      <c r="D174" s="264" t="str">
        <f>IFERROR(VLOOKUP(B174,【支出】基礎データ!C:O,6),"")</f>
        <v/>
      </c>
      <c r="E174" s="190"/>
      <c r="F174" s="191" t="str">
        <f>IFERROR(VLOOKUP(B174,【支出】基礎データ!C:O,7),"")</f>
        <v/>
      </c>
      <c r="G174" s="192"/>
      <c r="H174" s="196" t="str">
        <f>IFERROR(VLOOKUP(B174,【支出】基礎データ!C:P,5),"")</f>
        <v/>
      </c>
      <c r="I174" s="219" t="str">
        <f>IFERROR(VLOOKUP(B174,【支出】基礎データ!C:O,8),"")</f>
        <v/>
      </c>
      <c r="J174" s="193"/>
      <c r="K174" s="194" t="str">
        <f>IFERROR(VLOOKUP(B174,【支出】基礎データ!C:P,9),"")</f>
        <v/>
      </c>
      <c r="L174" s="195"/>
      <c r="M174" s="193"/>
      <c r="N174" s="194" t="str">
        <f>IFERROR(VLOOKUP(B174,【支出】基礎データ!C:O,10),"")</f>
        <v/>
      </c>
      <c r="O174" s="195"/>
      <c r="P174" s="196" t="str">
        <f>IFERROR(VLOOKUP(B174,【支出】基礎データ!C:O,11),"")</f>
        <v/>
      </c>
      <c r="Q174" s="197" t="str">
        <f>IFERROR(VLOOKUP(B174,【支出】基礎データ!C:O,12),"")</f>
        <v/>
      </c>
      <c r="R174" s="198" t="str">
        <f>IFERROR(VLOOKUP(B174,【支出】基礎データ!C:O,13),"")</f>
        <v/>
      </c>
      <c r="S174" s="265" t="str">
        <f>IFERROR(VLOOKUP(B174,【支出】基礎データ!C:P,14),"")</f>
        <v/>
      </c>
    </row>
    <row r="175" spans="1:22" ht="24.75" customHeight="1" x14ac:dyDescent="0.2">
      <c r="A175" s="146">
        <v>13</v>
      </c>
      <c r="B175" s="146" t="e">
        <v>#VALUE!</v>
      </c>
      <c r="C175" s="263"/>
      <c r="D175" s="264" t="str">
        <f>IFERROR(VLOOKUP(B175,【支出】基礎データ!C:O,6),"")</f>
        <v/>
      </c>
      <c r="E175" s="190"/>
      <c r="F175" s="191" t="str">
        <f>IFERROR(VLOOKUP(B175,【支出】基礎データ!C:O,7),"")</f>
        <v/>
      </c>
      <c r="G175" s="192"/>
      <c r="H175" s="196" t="str">
        <f>IFERROR(VLOOKUP(B175,【支出】基礎データ!C:P,5),"")</f>
        <v/>
      </c>
      <c r="I175" s="219" t="str">
        <f>IFERROR(VLOOKUP(B175,【支出】基礎データ!C:O,8),"")</f>
        <v/>
      </c>
      <c r="J175" s="193"/>
      <c r="K175" s="194" t="str">
        <f>IFERROR(VLOOKUP(B175,【支出】基礎データ!C:P,9),"")</f>
        <v/>
      </c>
      <c r="L175" s="195"/>
      <c r="M175" s="193"/>
      <c r="N175" s="194" t="str">
        <f>IFERROR(VLOOKUP(B175,【支出】基礎データ!C:O,10),"")</f>
        <v/>
      </c>
      <c r="O175" s="195"/>
      <c r="P175" s="196" t="str">
        <f>IFERROR(VLOOKUP(B175,【支出】基礎データ!C:O,11),"")</f>
        <v/>
      </c>
      <c r="Q175" s="197" t="str">
        <f>IFERROR(VLOOKUP(B175,【支出】基礎データ!C:O,12),"")</f>
        <v/>
      </c>
      <c r="R175" s="198" t="str">
        <f>IFERROR(VLOOKUP(B175,【支出】基礎データ!C:O,13),"")</f>
        <v/>
      </c>
      <c r="S175" s="265" t="str">
        <f>IFERROR(VLOOKUP(B175,【支出】基礎データ!C:P,14),"")</f>
        <v/>
      </c>
    </row>
    <row r="176" spans="1:22" ht="24.75" customHeight="1" x14ac:dyDescent="0.2">
      <c r="A176" s="146">
        <v>14</v>
      </c>
      <c r="B176" s="146" t="e">
        <v>#VALUE!</v>
      </c>
      <c r="C176" s="263"/>
      <c r="D176" s="264" t="str">
        <f>IFERROR(VLOOKUP(B176,【支出】基礎データ!C:O,6),"")</f>
        <v/>
      </c>
      <c r="E176" s="190"/>
      <c r="F176" s="191" t="str">
        <f>IFERROR(VLOOKUP(B176,【支出】基礎データ!C:O,7),"")</f>
        <v/>
      </c>
      <c r="G176" s="192"/>
      <c r="H176" s="196" t="str">
        <f>IFERROR(VLOOKUP(B176,【支出】基礎データ!C:P,5),"")</f>
        <v/>
      </c>
      <c r="I176" s="219" t="str">
        <f>IFERROR(VLOOKUP(B176,【支出】基礎データ!C:O,8),"")</f>
        <v/>
      </c>
      <c r="J176" s="193"/>
      <c r="K176" s="194" t="str">
        <f>IFERROR(VLOOKUP(B176,【支出】基礎データ!C:P,9),"")</f>
        <v/>
      </c>
      <c r="L176" s="195"/>
      <c r="M176" s="193"/>
      <c r="N176" s="194" t="str">
        <f>IFERROR(VLOOKUP(B176,【支出】基礎データ!C:O,10),"")</f>
        <v/>
      </c>
      <c r="O176" s="195"/>
      <c r="P176" s="196" t="str">
        <f>IFERROR(VLOOKUP(B176,【支出】基礎データ!C:O,11),"")</f>
        <v/>
      </c>
      <c r="Q176" s="197" t="str">
        <f>IFERROR(VLOOKUP(B176,【支出】基礎データ!C:O,12),"")</f>
        <v/>
      </c>
      <c r="R176" s="198" t="str">
        <f>IFERROR(VLOOKUP(B176,【支出】基礎データ!C:O,13),"")</f>
        <v/>
      </c>
      <c r="S176" s="265" t="str">
        <f>IFERROR(VLOOKUP(B176,【支出】基礎データ!C:P,14),"")</f>
        <v/>
      </c>
    </row>
    <row r="177" spans="1:22" ht="24.75" customHeight="1" x14ac:dyDescent="0.2">
      <c r="A177" s="146">
        <v>15</v>
      </c>
      <c r="B177" s="146" t="e">
        <v>#VALUE!</v>
      </c>
      <c r="C177" s="263"/>
      <c r="D177" s="264" t="str">
        <f>IFERROR(VLOOKUP(B177,【支出】基礎データ!C:O,6),"")</f>
        <v/>
      </c>
      <c r="E177" s="190"/>
      <c r="F177" s="191" t="str">
        <f>IFERROR(VLOOKUP(B177,【支出】基礎データ!C:O,7),"")</f>
        <v/>
      </c>
      <c r="G177" s="192"/>
      <c r="H177" s="196" t="str">
        <f>IFERROR(VLOOKUP(B177,【支出】基礎データ!C:P,5),"")</f>
        <v/>
      </c>
      <c r="I177" s="219" t="str">
        <f>IFERROR(VLOOKUP(B177,【支出】基礎データ!C:O,8),"")</f>
        <v/>
      </c>
      <c r="J177" s="193"/>
      <c r="K177" s="194" t="str">
        <f>IFERROR(VLOOKUP(B177,【支出】基礎データ!C:P,9),"")</f>
        <v/>
      </c>
      <c r="L177" s="195"/>
      <c r="M177" s="193"/>
      <c r="N177" s="194" t="str">
        <f>IFERROR(VLOOKUP(B177,【支出】基礎データ!C:O,10),"")</f>
        <v/>
      </c>
      <c r="O177" s="195"/>
      <c r="P177" s="196" t="str">
        <f>IFERROR(VLOOKUP(B177,【支出】基礎データ!C:O,11),"")</f>
        <v/>
      </c>
      <c r="Q177" s="197" t="str">
        <f>IFERROR(VLOOKUP(B177,【支出】基礎データ!C:O,12),"")</f>
        <v/>
      </c>
      <c r="R177" s="198" t="str">
        <f>IFERROR(VLOOKUP(B177,【支出】基礎データ!C:O,13),"")</f>
        <v/>
      </c>
      <c r="S177" s="265" t="str">
        <f>IFERROR(VLOOKUP(B177,【支出】基礎データ!C:P,14),"")</f>
        <v/>
      </c>
    </row>
    <row r="178" spans="1:22" ht="24.75" customHeight="1" x14ac:dyDescent="0.2">
      <c r="A178" s="146">
        <v>16</v>
      </c>
      <c r="B178" s="146" t="e">
        <v>#VALUE!</v>
      </c>
      <c r="C178" s="263"/>
      <c r="D178" s="264" t="str">
        <f>IFERROR(VLOOKUP(B178,【支出】基礎データ!C:O,6),"")</f>
        <v/>
      </c>
      <c r="E178" s="190"/>
      <c r="F178" s="191" t="str">
        <f>IFERROR(VLOOKUP(B178,【支出】基礎データ!C:O,7),"")</f>
        <v/>
      </c>
      <c r="G178" s="192"/>
      <c r="H178" s="196" t="str">
        <f>IFERROR(VLOOKUP(B178,【支出】基礎データ!C:P,5),"")</f>
        <v/>
      </c>
      <c r="I178" s="219" t="str">
        <f>IFERROR(VLOOKUP(B178,【支出】基礎データ!C:O,8),"")</f>
        <v/>
      </c>
      <c r="J178" s="193"/>
      <c r="K178" s="194" t="str">
        <f>IFERROR(VLOOKUP(B178,【支出】基礎データ!C:P,9),"")</f>
        <v/>
      </c>
      <c r="L178" s="195"/>
      <c r="M178" s="193"/>
      <c r="N178" s="194" t="str">
        <f>IFERROR(VLOOKUP(B178,【支出】基礎データ!C:O,10),"")</f>
        <v/>
      </c>
      <c r="O178" s="195"/>
      <c r="P178" s="196" t="str">
        <f>IFERROR(VLOOKUP(B178,【支出】基礎データ!C:O,11),"")</f>
        <v/>
      </c>
      <c r="Q178" s="197" t="str">
        <f>IFERROR(VLOOKUP(B178,【支出】基礎データ!C:O,12),"")</f>
        <v/>
      </c>
      <c r="R178" s="198" t="str">
        <f>IFERROR(VLOOKUP(B178,【支出】基礎データ!C:O,13),"")</f>
        <v/>
      </c>
      <c r="S178" s="265" t="str">
        <f>IFERROR(VLOOKUP(B178,【支出】基礎データ!C:P,14),"")</f>
        <v/>
      </c>
    </row>
    <row r="179" spans="1:22" ht="24.75" customHeight="1" x14ac:dyDescent="0.2">
      <c r="A179" s="146">
        <v>17</v>
      </c>
      <c r="B179" s="146" t="e">
        <v>#VALUE!</v>
      </c>
      <c r="C179" s="263"/>
      <c r="D179" s="264" t="str">
        <f>IFERROR(VLOOKUP(B179,【支出】基礎データ!C:O,6),"")</f>
        <v/>
      </c>
      <c r="E179" s="190"/>
      <c r="F179" s="191" t="str">
        <f>IFERROR(VLOOKUP(B179,【支出】基礎データ!C:O,7),"")</f>
        <v/>
      </c>
      <c r="G179" s="192"/>
      <c r="H179" s="196" t="str">
        <f>IFERROR(VLOOKUP(B179,【支出】基礎データ!C:P,5),"")</f>
        <v/>
      </c>
      <c r="I179" s="219" t="str">
        <f>IFERROR(VLOOKUP(B179,【支出】基礎データ!C:O,8),"")</f>
        <v/>
      </c>
      <c r="J179" s="193"/>
      <c r="K179" s="194" t="str">
        <f>IFERROR(VLOOKUP(B179,【支出】基礎データ!C:P,9),"")</f>
        <v/>
      </c>
      <c r="L179" s="195"/>
      <c r="M179" s="193"/>
      <c r="N179" s="194" t="str">
        <f>IFERROR(VLOOKUP(B179,【支出】基礎データ!C:O,10),"")</f>
        <v/>
      </c>
      <c r="O179" s="195"/>
      <c r="P179" s="196" t="str">
        <f>IFERROR(VLOOKUP(B179,【支出】基礎データ!C:O,11),"")</f>
        <v/>
      </c>
      <c r="Q179" s="197" t="str">
        <f>IFERROR(VLOOKUP(B179,【支出】基礎データ!C:O,12),"")</f>
        <v/>
      </c>
      <c r="R179" s="198" t="str">
        <f>IFERROR(VLOOKUP(B179,【支出】基礎データ!C:O,13),"")</f>
        <v/>
      </c>
      <c r="S179" s="265" t="str">
        <f>IFERROR(VLOOKUP(B179,【支出】基礎データ!C:P,14),"")</f>
        <v/>
      </c>
    </row>
    <row r="180" spans="1:22" ht="24.75" customHeight="1" x14ac:dyDescent="0.2">
      <c r="A180" s="146">
        <v>18</v>
      </c>
      <c r="B180" s="146" t="e">
        <v>#VALUE!</v>
      </c>
      <c r="C180" s="263"/>
      <c r="D180" s="264" t="str">
        <f>IFERROR(VLOOKUP(B180,【支出】基礎データ!C:O,6),"")</f>
        <v/>
      </c>
      <c r="E180" s="190"/>
      <c r="F180" s="191" t="str">
        <f>IFERROR(VLOOKUP(B180,【支出】基礎データ!C:O,7),"")</f>
        <v/>
      </c>
      <c r="G180" s="192"/>
      <c r="H180" s="196" t="str">
        <f>IFERROR(VLOOKUP(B180,【支出】基礎データ!C:P,5),"")</f>
        <v/>
      </c>
      <c r="I180" s="219" t="str">
        <f>IFERROR(VLOOKUP(B180,【支出】基礎データ!C:O,8),"")</f>
        <v/>
      </c>
      <c r="J180" s="193"/>
      <c r="K180" s="194" t="str">
        <f>IFERROR(VLOOKUP(B180,【支出】基礎データ!C:P,9),"")</f>
        <v/>
      </c>
      <c r="L180" s="195"/>
      <c r="M180" s="193"/>
      <c r="N180" s="194" t="str">
        <f>IFERROR(VLOOKUP(B180,【支出】基礎データ!C:O,10),"")</f>
        <v/>
      </c>
      <c r="O180" s="195"/>
      <c r="P180" s="196" t="str">
        <f>IFERROR(VLOOKUP(B180,【支出】基礎データ!C:O,11),"")</f>
        <v/>
      </c>
      <c r="Q180" s="197" t="str">
        <f>IFERROR(VLOOKUP(B180,【支出】基礎データ!C:O,12),"")</f>
        <v/>
      </c>
      <c r="R180" s="198" t="str">
        <f>IFERROR(VLOOKUP(B180,【支出】基礎データ!C:O,13),"")</f>
        <v/>
      </c>
      <c r="S180" s="265" t="str">
        <f>IFERROR(VLOOKUP(B180,【支出】基礎データ!C:P,14),"")</f>
        <v/>
      </c>
    </row>
    <row r="181" spans="1:22" ht="24.75" customHeight="1" x14ac:dyDescent="0.2">
      <c r="A181" s="146">
        <v>19</v>
      </c>
      <c r="B181" s="146" t="e">
        <v>#VALUE!</v>
      </c>
      <c r="C181" s="263"/>
      <c r="D181" s="264" t="str">
        <f>IFERROR(VLOOKUP(B181,【支出】基礎データ!C:O,6),"")</f>
        <v/>
      </c>
      <c r="E181" s="190"/>
      <c r="F181" s="191" t="str">
        <f>IFERROR(VLOOKUP(B181,【支出】基礎データ!C:O,7),"")</f>
        <v/>
      </c>
      <c r="G181" s="192"/>
      <c r="H181" s="196" t="str">
        <f>IFERROR(VLOOKUP(B181,【支出】基礎データ!C:P,5),"")</f>
        <v/>
      </c>
      <c r="I181" s="219" t="str">
        <f>IFERROR(VLOOKUP(B181,【支出】基礎データ!C:O,8),"")</f>
        <v/>
      </c>
      <c r="J181" s="193"/>
      <c r="K181" s="194" t="str">
        <f>IFERROR(VLOOKUP(B181,【支出】基礎データ!C:P,9),"")</f>
        <v/>
      </c>
      <c r="L181" s="195"/>
      <c r="M181" s="193"/>
      <c r="N181" s="194" t="str">
        <f>IFERROR(VLOOKUP(B181,【支出】基礎データ!C:O,10),"")</f>
        <v/>
      </c>
      <c r="O181" s="195"/>
      <c r="P181" s="196" t="str">
        <f>IFERROR(VLOOKUP(B181,【支出】基礎データ!C:O,11),"")</f>
        <v/>
      </c>
      <c r="Q181" s="197" t="str">
        <f>IFERROR(VLOOKUP(B181,【支出】基礎データ!C:O,12),"")</f>
        <v/>
      </c>
      <c r="R181" s="198" t="str">
        <f>IFERROR(VLOOKUP(B181,【支出】基礎データ!C:O,13),"")</f>
        <v/>
      </c>
      <c r="S181" s="265" t="str">
        <f>IFERROR(VLOOKUP(B181,【支出】基礎データ!C:P,14),"")</f>
        <v/>
      </c>
    </row>
    <row r="182" spans="1:22" ht="24.75" customHeight="1" x14ac:dyDescent="0.2">
      <c r="A182" s="146">
        <v>20</v>
      </c>
      <c r="B182" s="146" t="e">
        <v>#VALUE!</v>
      </c>
      <c r="C182" s="263"/>
      <c r="D182" s="264" t="str">
        <f>IFERROR(VLOOKUP(B182,【支出】基礎データ!C:O,6),"")</f>
        <v/>
      </c>
      <c r="E182" s="190"/>
      <c r="F182" s="191" t="str">
        <f>IFERROR(VLOOKUP(B182,【支出】基礎データ!C:O,7),"")</f>
        <v/>
      </c>
      <c r="G182" s="192"/>
      <c r="H182" s="196" t="str">
        <f>IFERROR(VLOOKUP(B182,【支出】基礎データ!C:P,5),"")</f>
        <v/>
      </c>
      <c r="I182" s="219" t="str">
        <f>IFERROR(VLOOKUP(B182,【支出】基礎データ!C:O,8),"")</f>
        <v/>
      </c>
      <c r="J182" s="193"/>
      <c r="K182" s="194" t="str">
        <f>IFERROR(VLOOKUP(B182,【支出】基礎データ!C:P,9),"")</f>
        <v/>
      </c>
      <c r="L182" s="195"/>
      <c r="M182" s="193"/>
      <c r="N182" s="194" t="str">
        <f>IFERROR(VLOOKUP(B182,【支出】基礎データ!C:O,10),"")</f>
        <v/>
      </c>
      <c r="O182" s="195"/>
      <c r="P182" s="196" t="str">
        <f>IFERROR(VLOOKUP(B182,【支出】基礎データ!C:O,11),"")</f>
        <v/>
      </c>
      <c r="Q182" s="197" t="str">
        <f>IFERROR(VLOOKUP(B182,【支出】基礎データ!C:O,12),"")</f>
        <v/>
      </c>
      <c r="R182" s="198" t="str">
        <f>IFERROR(VLOOKUP(B182,【支出】基礎データ!C:O,13),"")</f>
        <v/>
      </c>
      <c r="S182" s="265" t="str">
        <f>IFERROR(VLOOKUP(B182,【支出】基礎データ!C:P,14),"")</f>
        <v/>
      </c>
    </row>
    <row r="183" spans="1:22" ht="24.75" customHeight="1" x14ac:dyDescent="0.2">
      <c r="A183" s="24"/>
      <c r="B183" s="146"/>
      <c r="C183" s="326" t="s">
        <v>34</v>
      </c>
      <c r="D183" s="327"/>
      <c r="E183" s="266"/>
      <c r="F183" s="191">
        <f>SUM(F163:F182)</f>
        <v>0</v>
      </c>
      <c r="G183" s="192"/>
      <c r="H183" s="196"/>
      <c r="I183" s="262"/>
      <c r="J183" s="193"/>
      <c r="K183" s="194"/>
      <c r="L183" s="195"/>
      <c r="M183" s="193"/>
      <c r="N183" s="194"/>
      <c r="O183" s="195"/>
      <c r="P183" s="196"/>
      <c r="Q183" s="197"/>
      <c r="R183" s="198"/>
      <c r="S183" s="265"/>
    </row>
    <row r="184" spans="1:22" ht="24.75" customHeight="1" x14ac:dyDescent="0.2">
      <c r="A184" s="24" t="e">
        <f>DGET(【支出】基礎データ!C:R,1,U184:V185)</f>
        <v>#NUM!</v>
      </c>
      <c r="B184" s="146">
        <v>7</v>
      </c>
      <c r="C184" s="382" t="s">
        <v>105</v>
      </c>
      <c r="D184" s="369"/>
      <c r="E184" s="260"/>
      <c r="F184" s="261"/>
      <c r="G184" s="192"/>
      <c r="H184" s="262"/>
      <c r="I184" s="262"/>
      <c r="J184" s="193"/>
      <c r="K184" s="194"/>
      <c r="L184" s="195"/>
      <c r="M184" s="193"/>
      <c r="N184" s="194"/>
      <c r="O184" s="195"/>
      <c r="P184" s="196"/>
      <c r="Q184" s="197"/>
      <c r="R184" s="198"/>
      <c r="S184" s="265"/>
      <c r="U184" s="10" t="s">
        <v>24</v>
      </c>
      <c r="V184" s="10" t="s">
        <v>40</v>
      </c>
    </row>
    <row r="185" spans="1:22" ht="24.75" customHeight="1" x14ac:dyDescent="0.2">
      <c r="A185" s="146">
        <v>1</v>
      </c>
      <c r="B185" s="146" t="e">
        <f t="dataTable" ref="B185:B225" dt2D="1" dtr="1" r1="U185" r2="V185"/>
        <v>#VALUE!</v>
      </c>
      <c r="C185" s="267"/>
      <c r="D185" s="264" t="str">
        <f>IFERROR(VLOOKUP(B185,【支出】基礎データ!C:O,6),"")</f>
        <v/>
      </c>
      <c r="E185" s="190"/>
      <c r="F185" s="191" t="str">
        <f>IFERROR(VLOOKUP(B185,【支出】基礎データ!C:O,7),"")</f>
        <v/>
      </c>
      <c r="G185" s="192"/>
      <c r="H185" s="196" t="str">
        <f>IFERROR(VLOOKUP(B185,【支出】基礎データ!C:P,5),"")</f>
        <v/>
      </c>
      <c r="I185" s="219" t="str">
        <f>IFERROR(VLOOKUP(B185,【支出】基礎データ!C:O,8),"")</f>
        <v/>
      </c>
      <c r="J185" s="193"/>
      <c r="K185" s="194" t="str">
        <f>IFERROR(VLOOKUP(B185,【支出】基礎データ!C:P,9),"")</f>
        <v/>
      </c>
      <c r="L185" s="195"/>
      <c r="M185" s="193"/>
      <c r="N185" s="194" t="str">
        <f>IFERROR(VLOOKUP(B185,【支出】基礎データ!C:O,10),"")</f>
        <v/>
      </c>
      <c r="O185" s="195"/>
      <c r="P185" s="196" t="str">
        <f>IFERROR(VLOOKUP(B185,【支出】基礎データ!C:O,11),"")</f>
        <v/>
      </c>
      <c r="Q185" s="197" t="str">
        <f>IFERROR(VLOOKUP(B185,【支出】基礎データ!C:O,12),"")</f>
        <v/>
      </c>
      <c r="R185" s="198" t="str">
        <f>IFERROR(VLOOKUP(B185,【支出】基礎データ!C:O,13),"")</f>
        <v/>
      </c>
      <c r="S185" s="265" t="str">
        <f>IFERROR(VLOOKUP(B185,【支出】基礎データ!C:P,14),"")</f>
        <v/>
      </c>
      <c r="U185" s="10"/>
      <c r="V185" s="10"/>
    </row>
    <row r="186" spans="1:22" ht="24.75" customHeight="1" x14ac:dyDescent="0.2">
      <c r="A186" s="146">
        <v>2</v>
      </c>
      <c r="B186" s="146" t="e">
        <v>#VALUE!</v>
      </c>
      <c r="C186" s="267"/>
      <c r="D186" s="264" t="str">
        <f>IFERROR(VLOOKUP(B186,【支出】基礎データ!C:O,6),"")</f>
        <v/>
      </c>
      <c r="E186" s="190"/>
      <c r="F186" s="191" t="str">
        <f>IFERROR(VLOOKUP(B186,【支出】基礎データ!C:O,7),"")</f>
        <v/>
      </c>
      <c r="G186" s="192"/>
      <c r="H186" s="196" t="str">
        <f>IFERROR(VLOOKUP(B186,【支出】基礎データ!C:P,5),"")</f>
        <v/>
      </c>
      <c r="I186" s="219" t="str">
        <f>IFERROR(VLOOKUP(B186,【支出】基礎データ!C:O,8),"")</f>
        <v/>
      </c>
      <c r="J186" s="193"/>
      <c r="K186" s="194" t="str">
        <f>IFERROR(VLOOKUP(B186,【支出】基礎データ!C:P,9),"")</f>
        <v/>
      </c>
      <c r="L186" s="195"/>
      <c r="M186" s="193"/>
      <c r="N186" s="194" t="str">
        <f>IFERROR(VLOOKUP(B186,【支出】基礎データ!C:O,10),"")</f>
        <v/>
      </c>
      <c r="O186" s="195"/>
      <c r="P186" s="196" t="str">
        <f>IFERROR(VLOOKUP(B186,【支出】基礎データ!C:O,11),"")</f>
        <v/>
      </c>
      <c r="Q186" s="197" t="str">
        <f>IFERROR(VLOOKUP(B186,【支出】基礎データ!C:O,12),"")</f>
        <v/>
      </c>
      <c r="R186" s="198" t="str">
        <f>IFERROR(VLOOKUP(B186,【支出】基礎データ!C:O,13),"")</f>
        <v/>
      </c>
      <c r="S186" s="265" t="str">
        <f>IFERROR(VLOOKUP(B186,【支出】基礎データ!C:P,14),"")</f>
        <v/>
      </c>
    </row>
    <row r="187" spans="1:22" ht="24.75" customHeight="1" x14ac:dyDescent="0.2">
      <c r="A187" s="146">
        <v>3</v>
      </c>
      <c r="B187" s="146" t="e">
        <v>#VALUE!</v>
      </c>
      <c r="C187" s="267"/>
      <c r="D187" s="264" t="str">
        <f>IFERROR(VLOOKUP(B187,【支出】基礎データ!C:O,6),"")</f>
        <v/>
      </c>
      <c r="E187" s="190"/>
      <c r="F187" s="191" t="str">
        <f>IFERROR(VLOOKUP(B187,【支出】基礎データ!C:O,7),"")</f>
        <v/>
      </c>
      <c r="G187" s="192"/>
      <c r="H187" s="196" t="str">
        <f>IFERROR(VLOOKUP(B187,【支出】基礎データ!C:P,5),"")</f>
        <v/>
      </c>
      <c r="I187" s="219" t="str">
        <f>IFERROR(VLOOKUP(B187,【支出】基礎データ!C:O,8),"")</f>
        <v/>
      </c>
      <c r="J187" s="193"/>
      <c r="K187" s="194" t="str">
        <f>IFERROR(VLOOKUP(B187,【支出】基礎データ!C:P,9),"")</f>
        <v/>
      </c>
      <c r="L187" s="195"/>
      <c r="M187" s="193"/>
      <c r="N187" s="194" t="str">
        <f>IFERROR(VLOOKUP(B187,【支出】基礎データ!C:O,10),"")</f>
        <v/>
      </c>
      <c r="O187" s="195"/>
      <c r="P187" s="196" t="str">
        <f>IFERROR(VLOOKUP(B187,【支出】基礎データ!C:O,11),"")</f>
        <v/>
      </c>
      <c r="Q187" s="197" t="str">
        <f>IFERROR(VLOOKUP(B187,【支出】基礎データ!C:O,12),"")</f>
        <v/>
      </c>
      <c r="R187" s="198" t="str">
        <f>IFERROR(VLOOKUP(B187,【支出】基礎データ!C:O,13),"")</f>
        <v/>
      </c>
      <c r="S187" s="265" t="str">
        <f>IFERROR(VLOOKUP(B187,【支出】基礎データ!C:P,14),"")</f>
        <v/>
      </c>
    </row>
    <row r="188" spans="1:22" ht="24.75" customHeight="1" x14ac:dyDescent="0.2">
      <c r="A188" s="146">
        <v>4</v>
      </c>
      <c r="B188" s="146" t="e">
        <v>#VALUE!</v>
      </c>
      <c r="C188" s="267"/>
      <c r="D188" s="264" t="str">
        <f>IFERROR(VLOOKUP(B188,【支出】基礎データ!C:O,6),"")</f>
        <v/>
      </c>
      <c r="E188" s="190"/>
      <c r="F188" s="191" t="str">
        <f>IFERROR(VLOOKUP(B188,【支出】基礎データ!C:O,7),"")</f>
        <v/>
      </c>
      <c r="G188" s="192"/>
      <c r="H188" s="196" t="str">
        <f>IFERROR(VLOOKUP(B188,【支出】基礎データ!C:P,5),"")</f>
        <v/>
      </c>
      <c r="I188" s="219" t="str">
        <f>IFERROR(VLOOKUP(B188,【支出】基礎データ!C:O,8),"")</f>
        <v/>
      </c>
      <c r="J188" s="193"/>
      <c r="K188" s="194" t="str">
        <f>IFERROR(VLOOKUP(B188,【支出】基礎データ!C:P,9),"")</f>
        <v/>
      </c>
      <c r="L188" s="195"/>
      <c r="M188" s="193"/>
      <c r="N188" s="194" t="str">
        <f>IFERROR(VLOOKUP(B188,【支出】基礎データ!C:O,10),"")</f>
        <v/>
      </c>
      <c r="O188" s="195"/>
      <c r="P188" s="196" t="str">
        <f>IFERROR(VLOOKUP(B188,【支出】基礎データ!C:O,11),"")</f>
        <v/>
      </c>
      <c r="Q188" s="197" t="str">
        <f>IFERROR(VLOOKUP(B188,【支出】基礎データ!C:O,12),"")</f>
        <v/>
      </c>
      <c r="R188" s="198" t="str">
        <f>IFERROR(VLOOKUP(B188,【支出】基礎データ!C:O,13),"")</f>
        <v/>
      </c>
      <c r="S188" s="265" t="str">
        <f>IFERROR(VLOOKUP(B188,【支出】基礎データ!C:P,14),"")</f>
        <v/>
      </c>
    </row>
    <row r="189" spans="1:22" ht="24.75" customHeight="1" x14ac:dyDescent="0.2">
      <c r="A189" s="146">
        <v>5</v>
      </c>
      <c r="B189" s="146" t="e">
        <v>#VALUE!</v>
      </c>
      <c r="C189" s="267"/>
      <c r="D189" s="264" t="str">
        <f>IFERROR(VLOOKUP(B189,【支出】基礎データ!C:O,6),"")</f>
        <v/>
      </c>
      <c r="E189" s="190"/>
      <c r="F189" s="191" t="str">
        <f>IFERROR(VLOOKUP(B189,【支出】基礎データ!C:O,7),"")</f>
        <v/>
      </c>
      <c r="G189" s="192"/>
      <c r="H189" s="196" t="str">
        <f>IFERROR(VLOOKUP(B189,【支出】基礎データ!C:P,5),"")</f>
        <v/>
      </c>
      <c r="I189" s="219" t="str">
        <f>IFERROR(VLOOKUP(B189,【支出】基礎データ!C:O,8),"")</f>
        <v/>
      </c>
      <c r="J189" s="193"/>
      <c r="K189" s="194" t="str">
        <f>IFERROR(VLOOKUP(B189,【支出】基礎データ!C:P,9),"")</f>
        <v/>
      </c>
      <c r="L189" s="195"/>
      <c r="M189" s="193"/>
      <c r="N189" s="194" t="str">
        <f>IFERROR(VLOOKUP(B189,【支出】基礎データ!C:O,10),"")</f>
        <v/>
      </c>
      <c r="O189" s="195"/>
      <c r="P189" s="196" t="str">
        <f>IFERROR(VLOOKUP(B189,【支出】基礎データ!C:O,11),"")</f>
        <v/>
      </c>
      <c r="Q189" s="197" t="str">
        <f>IFERROR(VLOOKUP(B189,【支出】基礎データ!C:O,12),"")</f>
        <v/>
      </c>
      <c r="R189" s="198" t="str">
        <f>IFERROR(VLOOKUP(B189,【支出】基礎データ!C:O,13),"")</f>
        <v/>
      </c>
      <c r="S189" s="265" t="str">
        <f>IFERROR(VLOOKUP(B189,【支出】基礎データ!C:P,14),"")</f>
        <v/>
      </c>
    </row>
    <row r="190" spans="1:22" ht="24.75" customHeight="1" x14ac:dyDescent="0.2">
      <c r="A190" s="146">
        <v>6</v>
      </c>
      <c r="B190" s="146" t="e">
        <v>#VALUE!</v>
      </c>
      <c r="C190" s="267"/>
      <c r="D190" s="264" t="str">
        <f>IFERROR(VLOOKUP(B190,【支出】基礎データ!C:O,6),"")</f>
        <v/>
      </c>
      <c r="E190" s="190"/>
      <c r="F190" s="191" t="str">
        <f>IFERROR(VLOOKUP(B190,【支出】基礎データ!C:O,7),"")</f>
        <v/>
      </c>
      <c r="G190" s="192"/>
      <c r="H190" s="196" t="str">
        <f>IFERROR(VLOOKUP(B190,【支出】基礎データ!C:P,5),"")</f>
        <v/>
      </c>
      <c r="I190" s="219" t="str">
        <f>IFERROR(VLOOKUP(B190,【支出】基礎データ!C:O,8),"")</f>
        <v/>
      </c>
      <c r="J190" s="193"/>
      <c r="K190" s="194" t="str">
        <f>IFERROR(VLOOKUP(B190,【支出】基礎データ!C:P,9),"")</f>
        <v/>
      </c>
      <c r="L190" s="195"/>
      <c r="M190" s="193"/>
      <c r="N190" s="194" t="str">
        <f>IFERROR(VLOOKUP(B190,【支出】基礎データ!C:O,10),"")</f>
        <v/>
      </c>
      <c r="O190" s="195"/>
      <c r="P190" s="196" t="str">
        <f>IFERROR(VLOOKUP(B190,【支出】基礎データ!C:O,11),"")</f>
        <v/>
      </c>
      <c r="Q190" s="197" t="str">
        <f>IFERROR(VLOOKUP(B190,【支出】基礎データ!C:O,12),"")</f>
        <v/>
      </c>
      <c r="R190" s="198" t="str">
        <f>IFERROR(VLOOKUP(B190,【支出】基礎データ!C:O,13),"")</f>
        <v/>
      </c>
      <c r="S190" s="265" t="str">
        <f>IFERROR(VLOOKUP(B190,【支出】基礎データ!C:P,14),"")</f>
        <v/>
      </c>
    </row>
    <row r="191" spans="1:22" ht="24.75" customHeight="1" x14ac:dyDescent="0.2">
      <c r="A191" s="146">
        <v>7</v>
      </c>
      <c r="B191" s="146" t="e">
        <v>#VALUE!</v>
      </c>
      <c r="C191" s="267"/>
      <c r="D191" s="264" t="str">
        <f>IFERROR(VLOOKUP(B191,【支出】基礎データ!C:O,6),"")</f>
        <v/>
      </c>
      <c r="E191" s="190"/>
      <c r="F191" s="191" t="str">
        <f>IFERROR(VLOOKUP(B191,【支出】基礎データ!C:O,7),"")</f>
        <v/>
      </c>
      <c r="G191" s="192"/>
      <c r="H191" s="196" t="str">
        <f>IFERROR(VLOOKUP(B191,【支出】基礎データ!C:P,5),"")</f>
        <v/>
      </c>
      <c r="I191" s="219" t="str">
        <f>IFERROR(VLOOKUP(B191,【支出】基礎データ!C:O,8),"")</f>
        <v/>
      </c>
      <c r="J191" s="193"/>
      <c r="K191" s="194" t="str">
        <f>IFERROR(VLOOKUP(B191,【支出】基礎データ!C:P,9),"")</f>
        <v/>
      </c>
      <c r="L191" s="195"/>
      <c r="M191" s="193"/>
      <c r="N191" s="194" t="str">
        <f>IFERROR(VLOOKUP(B191,【支出】基礎データ!C:O,10),"")</f>
        <v/>
      </c>
      <c r="O191" s="195"/>
      <c r="P191" s="196" t="str">
        <f>IFERROR(VLOOKUP(B191,【支出】基礎データ!C:O,11),"")</f>
        <v/>
      </c>
      <c r="Q191" s="197" t="str">
        <f>IFERROR(VLOOKUP(B191,【支出】基礎データ!C:O,12),"")</f>
        <v/>
      </c>
      <c r="R191" s="198" t="str">
        <f>IFERROR(VLOOKUP(B191,【支出】基礎データ!C:O,13),"")</f>
        <v/>
      </c>
      <c r="S191" s="265" t="str">
        <f>IFERROR(VLOOKUP(B191,【支出】基礎データ!C:P,14),"")</f>
        <v/>
      </c>
    </row>
    <row r="192" spans="1:22" ht="24.75" customHeight="1" x14ac:dyDescent="0.2">
      <c r="A192" s="146">
        <v>8</v>
      </c>
      <c r="B192" s="146" t="e">
        <v>#VALUE!</v>
      </c>
      <c r="C192" s="267"/>
      <c r="D192" s="264" t="str">
        <f>IFERROR(VLOOKUP(B192,【支出】基礎データ!C:O,6),"")</f>
        <v/>
      </c>
      <c r="E192" s="190"/>
      <c r="F192" s="191" t="str">
        <f>IFERROR(VLOOKUP(B192,【支出】基礎データ!C:O,7),"")</f>
        <v/>
      </c>
      <c r="G192" s="192"/>
      <c r="H192" s="196" t="str">
        <f>IFERROR(VLOOKUP(B192,【支出】基礎データ!C:P,5),"")</f>
        <v/>
      </c>
      <c r="I192" s="219" t="str">
        <f>IFERROR(VLOOKUP(B192,【支出】基礎データ!C:O,8),"")</f>
        <v/>
      </c>
      <c r="J192" s="193"/>
      <c r="K192" s="194" t="str">
        <f>IFERROR(VLOOKUP(B192,【支出】基礎データ!C:P,9),"")</f>
        <v/>
      </c>
      <c r="L192" s="195"/>
      <c r="M192" s="193"/>
      <c r="N192" s="194" t="str">
        <f>IFERROR(VLOOKUP(B192,【支出】基礎データ!C:O,10),"")</f>
        <v/>
      </c>
      <c r="O192" s="195"/>
      <c r="P192" s="196" t="str">
        <f>IFERROR(VLOOKUP(B192,【支出】基礎データ!C:O,11),"")</f>
        <v/>
      </c>
      <c r="Q192" s="197" t="str">
        <f>IFERROR(VLOOKUP(B192,【支出】基礎データ!C:O,12),"")</f>
        <v/>
      </c>
      <c r="R192" s="198" t="str">
        <f>IFERROR(VLOOKUP(B192,【支出】基礎データ!C:O,13),"")</f>
        <v/>
      </c>
      <c r="S192" s="265" t="str">
        <f>IFERROR(VLOOKUP(B192,【支出】基礎データ!C:P,14),"")</f>
        <v/>
      </c>
    </row>
    <row r="193" spans="1:19" ht="24.75" customHeight="1" x14ac:dyDescent="0.2">
      <c r="A193" s="146">
        <v>9</v>
      </c>
      <c r="B193" s="146" t="e">
        <v>#VALUE!</v>
      </c>
      <c r="C193" s="267"/>
      <c r="D193" s="264" t="str">
        <f>IFERROR(VLOOKUP(B193,【支出】基礎データ!C:O,6),"")</f>
        <v/>
      </c>
      <c r="E193" s="190"/>
      <c r="F193" s="191" t="str">
        <f>IFERROR(VLOOKUP(B193,【支出】基礎データ!C:O,7),"")</f>
        <v/>
      </c>
      <c r="G193" s="192"/>
      <c r="H193" s="196" t="str">
        <f>IFERROR(VLOOKUP(B193,【支出】基礎データ!C:P,5),"")</f>
        <v/>
      </c>
      <c r="I193" s="219" t="str">
        <f>IFERROR(VLOOKUP(B193,【支出】基礎データ!C:O,8),"")</f>
        <v/>
      </c>
      <c r="J193" s="193"/>
      <c r="K193" s="194" t="str">
        <f>IFERROR(VLOOKUP(B193,【支出】基礎データ!C:P,9),"")</f>
        <v/>
      </c>
      <c r="L193" s="195"/>
      <c r="M193" s="193"/>
      <c r="N193" s="194" t="str">
        <f>IFERROR(VLOOKUP(B193,【支出】基礎データ!C:O,10),"")</f>
        <v/>
      </c>
      <c r="O193" s="195"/>
      <c r="P193" s="196" t="str">
        <f>IFERROR(VLOOKUP(B193,【支出】基礎データ!C:O,11),"")</f>
        <v/>
      </c>
      <c r="Q193" s="197" t="str">
        <f>IFERROR(VLOOKUP(B193,【支出】基礎データ!C:O,12),"")</f>
        <v/>
      </c>
      <c r="R193" s="198" t="str">
        <f>IFERROR(VLOOKUP(B193,【支出】基礎データ!C:O,13),"")</f>
        <v/>
      </c>
      <c r="S193" s="265" t="str">
        <f>IFERROR(VLOOKUP(B193,【支出】基礎データ!C:P,14),"")</f>
        <v/>
      </c>
    </row>
    <row r="194" spans="1:19" ht="24.75" customHeight="1" x14ac:dyDescent="0.2">
      <c r="A194" s="146">
        <v>10</v>
      </c>
      <c r="B194" s="146" t="e">
        <v>#VALUE!</v>
      </c>
      <c r="C194" s="267"/>
      <c r="D194" s="264" t="str">
        <f>IFERROR(VLOOKUP(B194,【支出】基礎データ!C:O,6),"")</f>
        <v/>
      </c>
      <c r="E194" s="190"/>
      <c r="F194" s="191" t="str">
        <f>IFERROR(VLOOKUP(B194,【支出】基礎データ!C:O,7),"")</f>
        <v/>
      </c>
      <c r="G194" s="192"/>
      <c r="H194" s="196" t="str">
        <f>IFERROR(VLOOKUP(B194,【支出】基礎データ!C:P,5),"")</f>
        <v/>
      </c>
      <c r="I194" s="219" t="str">
        <f>IFERROR(VLOOKUP(B194,【支出】基礎データ!C:O,8),"")</f>
        <v/>
      </c>
      <c r="J194" s="193"/>
      <c r="K194" s="194" t="str">
        <f>IFERROR(VLOOKUP(B194,【支出】基礎データ!C:P,9),"")</f>
        <v/>
      </c>
      <c r="L194" s="195"/>
      <c r="M194" s="193"/>
      <c r="N194" s="194" t="str">
        <f>IFERROR(VLOOKUP(B194,【支出】基礎データ!C:O,10),"")</f>
        <v/>
      </c>
      <c r="O194" s="195"/>
      <c r="P194" s="196" t="str">
        <f>IFERROR(VLOOKUP(B194,【支出】基礎データ!C:O,11),"")</f>
        <v/>
      </c>
      <c r="Q194" s="197" t="str">
        <f>IFERROR(VLOOKUP(B194,【支出】基礎データ!C:O,12),"")</f>
        <v/>
      </c>
      <c r="R194" s="198" t="str">
        <f>IFERROR(VLOOKUP(B194,【支出】基礎データ!C:O,13),"")</f>
        <v/>
      </c>
      <c r="S194" s="265" t="str">
        <f>IFERROR(VLOOKUP(B194,【支出】基礎データ!C:P,14),"")</f>
        <v/>
      </c>
    </row>
    <row r="195" spans="1:19" ht="24.75" customHeight="1" x14ac:dyDescent="0.2">
      <c r="A195" s="146">
        <v>11</v>
      </c>
      <c r="B195" s="146" t="e">
        <v>#VALUE!</v>
      </c>
      <c r="C195" s="267"/>
      <c r="D195" s="264" t="str">
        <f>IFERROR(VLOOKUP(B195,【支出】基礎データ!C:O,6),"")</f>
        <v/>
      </c>
      <c r="E195" s="190"/>
      <c r="F195" s="191" t="str">
        <f>IFERROR(VLOOKUP(B195,【支出】基礎データ!C:O,7),"")</f>
        <v/>
      </c>
      <c r="G195" s="192"/>
      <c r="H195" s="196" t="str">
        <f>IFERROR(VLOOKUP(B195,【支出】基礎データ!C:P,5),"")</f>
        <v/>
      </c>
      <c r="I195" s="219" t="str">
        <f>IFERROR(VLOOKUP(B195,【支出】基礎データ!C:O,8),"")</f>
        <v/>
      </c>
      <c r="J195" s="193"/>
      <c r="K195" s="194" t="str">
        <f>IFERROR(VLOOKUP(B195,【支出】基礎データ!C:P,9),"")</f>
        <v/>
      </c>
      <c r="L195" s="195"/>
      <c r="M195" s="193"/>
      <c r="N195" s="194" t="str">
        <f>IFERROR(VLOOKUP(B195,【支出】基礎データ!C:O,10),"")</f>
        <v/>
      </c>
      <c r="O195" s="195"/>
      <c r="P195" s="196" t="str">
        <f>IFERROR(VLOOKUP(B195,【支出】基礎データ!C:O,11),"")</f>
        <v/>
      </c>
      <c r="Q195" s="197" t="str">
        <f>IFERROR(VLOOKUP(B195,【支出】基礎データ!C:O,12),"")</f>
        <v/>
      </c>
      <c r="R195" s="198" t="str">
        <f>IFERROR(VLOOKUP(B195,【支出】基礎データ!C:O,13),"")</f>
        <v/>
      </c>
      <c r="S195" s="265" t="str">
        <f>IFERROR(VLOOKUP(B195,【支出】基礎データ!C:P,14),"")</f>
        <v/>
      </c>
    </row>
    <row r="196" spans="1:19" ht="24.75" customHeight="1" x14ac:dyDescent="0.2">
      <c r="A196" s="146">
        <v>12</v>
      </c>
      <c r="B196" s="146" t="e">
        <v>#VALUE!</v>
      </c>
      <c r="C196" s="267"/>
      <c r="D196" s="264" t="str">
        <f>IFERROR(VLOOKUP(B196,【支出】基礎データ!C:O,6),"")</f>
        <v/>
      </c>
      <c r="E196" s="190"/>
      <c r="F196" s="191" t="str">
        <f>IFERROR(VLOOKUP(B196,【支出】基礎データ!C:O,7),"")</f>
        <v/>
      </c>
      <c r="G196" s="192"/>
      <c r="H196" s="196" t="str">
        <f>IFERROR(VLOOKUP(B196,【支出】基礎データ!C:P,5),"")</f>
        <v/>
      </c>
      <c r="I196" s="219" t="str">
        <f>IFERROR(VLOOKUP(B196,【支出】基礎データ!C:O,8),"")</f>
        <v/>
      </c>
      <c r="J196" s="193"/>
      <c r="K196" s="194" t="str">
        <f>IFERROR(VLOOKUP(B196,【支出】基礎データ!C:P,9),"")</f>
        <v/>
      </c>
      <c r="L196" s="195"/>
      <c r="M196" s="193"/>
      <c r="N196" s="194" t="str">
        <f>IFERROR(VLOOKUP(B196,【支出】基礎データ!C:O,10),"")</f>
        <v/>
      </c>
      <c r="O196" s="195"/>
      <c r="P196" s="196" t="str">
        <f>IFERROR(VLOOKUP(B196,【支出】基礎データ!C:O,11),"")</f>
        <v/>
      </c>
      <c r="Q196" s="197" t="str">
        <f>IFERROR(VLOOKUP(B196,【支出】基礎データ!C:O,12),"")</f>
        <v/>
      </c>
      <c r="R196" s="198" t="str">
        <f>IFERROR(VLOOKUP(B196,【支出】基礎データ!C:O,13),"")</f>
        <v/>
      </c>
      <c r="S196" s="265" t="str">
        <f>IFERROR(VLOOKUP(B196,【支出】基礎データ!C:P,14),"")</f>
        <v/>
      </c>
    </row>
    <row r="197" spans="1:19" ht="24.75" customHeight="1" x14ac:dyDescent="0.2">
      <c r="A197" s="146">
        <v>13</v>
      </c>
      <c r="B197" s="146" t="e">
        <v>#VALUE!</v>
      </c>
      <c r="C197" s="267"/>
      <c r="D197" s="264" t="str">
        <f>IFERROR(VLOOKUP(B197,【支出】基礎データ!C:O,6),"")</f>
        <v/>
      </c>
      <c r="E197" s="190"/>
      <c r="F197" s="191" t="str">
        <f>IFERROR(VLOOKUP(B197,【支出】基礎データ!C:O,7),"")</f>
        <v/>
      </c>
      <c r="G197" s="192"/>
      <c r="H197" s="196" t="str">
        <f>IFERROR(VLOOKUP(B197,【支出】基礎データ!C:P,5),"")</f>
        <v/>
      </c>
      <c r="I197" s="219" t="str">
        <f>IFERROR(VLOOKUP(B197,【支出】基礎データ!C:O,8),"")</f>
        <v/>
      </c>
      <c r="J197" s="193"/>
      <c r="K197" s="194" t="str">
        <f>IFERROR(VLOOKUP(B197,【支出】基礎データ!C:P,9),"")</f>
        <v/>
      </c>
      <c r="L197" s="195"/>
      <c r="M197" s="193"/>
      <c r="N197" s="194" t="str">
        <f>IFERROR(VLOOKUP(B197,【支出】基礎データ!C:O,10),"")</f>
        <v/>
      </c>
      <c r="O197" s="195"/>
      <c r="P197" s="196" t="str">
        <f>IFERROR(VLOOKUP(B197,【支出】基礎データ!C:O,11),"")</f>
        <v/>
      </c>
      <c r="Q197" s="197" t="str">
        <f>IFERROR(VLOOKUP(B197,【支出】基礎データ!C:O,12),"")</f>
        <v/>
      </c>
      <c r="R197" s="198" t="str">
        <f>IFERROR(VLOOKUP(B197,【支出】基礎データ!C:O,13),"")</f>
        <v/>
      </c>
      <c r="S197" s="265" t="str">
        <f>IFERROR(VLOOKUP(B197,【支出】基礎データ!C:P,14),"")</f>
        <v/>
      </c>
    </row>
    <row r="198" spans="1:19" ht="24.75" customHeight="1" x14ac:dyDescent="0.2">
      <c r="A198" s="146">
        <v>14</v>
      </c>
      <c r="B198" s="146" t="e">
        <v>#VALUE!</v>
      </c>
      <c r="C198" s="267"/>
      <c r="D198" s="264" t="str">
        <f>IFERROR(VLOOKUP(B198,【支出】基礎データ!C:O,6),"")</f>
        <v/>
      </c>
      <c r="E198" s="190"/>
      <c r="F198" s="191" t="str">
        <f>IFERROR(VLOOKUP(B198,【支出】基礎データ!C:O,7),"")</f>
        <v/>
      </c>
      <c r="G198" s="192"/>
      <c r="H198" s="196" t="str">
        <f>IFERROR(VLOOKUP(B198,【支出】基礎データ!C:P,5),"")</f>
        <v/>
      </c>
      <c r="I198" s="219" t="str">
        <f>IFERROR(VLOOKUP(B198,【支出】基礎データ!C:O,8),"")</f>
        <v/>
      </c>
      <c r="J198" s="193"/>
      <c r="K198" s="194" t="str">
        <f>IFERROR(VLOOKUP(B198,【支出】基礎データ!C:P,9),"")</f>
        <v/>
      </c>
      <c r="L198" s="195"/>
      <c r="M198" s="193"/>
      <c r="N198" s="194" t="str">
        <f>IFERROR(VLOOKUP(B198,【支出】基礎データ!C:O,10),"")</f>
        <v/>
      </c>
      <c r="O198" s="195"/>
      <c r="P198" s="196" t="str">
        <f>IFERROR(VLOOKUP(B198,【支出】基礎データ!C:O,11),"")</f>
        <v/>
      </c>
      <c r="Q198" s="197" t="str">
        <f>IFERROR(VLOOKUP(B198,【支出】基礎データ!C:O,12),"")</f>
        <v/>
      </c>
      <c r="R198" s="198" t="str">
        <f>IFERROR(VLOOKUP(B198,【支出】基礎データ!C:O,13),"")</f>
        <v/>
      </c>
      <c r="S198" s="265" t="str">
        <f>IFERROR(VLOOKUP(B198,【支出】基礎データ!C:P,14),"")</f>
        <v/>
      </c>
    </row>
    <row r="199" spans="1:19" ht="24.75" customHeight="1" x14ac:dyDescent="0.2">
      <c r="A199" s="146">
        <v>15</v>
      </c>
      <c r="B199" s="146" t="e">
        <v>#VALUE!</v>
      </c>
      <c r="C199" s="267"/>
      <c r="D199" s="264" t="str">
        <f>IFERROR(VLOOKUP(B199,【支出】基礎データ!C:O,6),"")</f>
        <v/>
      </c>
      <c r="E199" s="190"/>
      <c r="F199" s="191" t="str">
        <f>IFERROR(VLOOKUP(B199,【支出】基礎データ!C:O,7),"")</f>
        <v/>
      </c>
      <c r="G199" s="192"/>
      <c r="H199" s="196" t="str">
        <f>IFERROR(VLOOKUP(B199,【支出】基礎データ!C:P,5),"")</f>
        <v/>
      </c>
      <c r="I199" s="219" t="str">
        <f>IFERROR(VLOOKUP(B199,【支出】基礎データ!C:O,8),"")</f>
        <v/>
      </c>
      <c r="J199" s="193"/>
      <c r="K199" s="194" t="str">
        <f>IFERROR(VLOOKUP(B199,【支出】基礎データ!C:P,9),"")</f>
        <v/>
      </c>
      <c r="L199" s="195"/>
      <c r="M199" s="193"/>
      <c r="N199" s="194" t="str">
        <f>IFERROR(VLOOKUP(B199,【支出】基礎データ!C:O,10),"")</f>
        <v/>
      </c>
      <c r="O199" s="195"/>
      <c r="P199" s="196" t="str">
        <f>IFERROR(VLOOKUP(B199,【支出】基礎データ!C:O,11),"")</f>
        <v/>
      </c>
      <c r="Q199" s="197" t="str">
        <f>IFERROR(VLOOKUP(B199,【支出】基礎データ!C:O,12),"")</f>
        <v/>
      </c>
      <c r="R199" s="198" t="str">
        <f>IFERROR(VLOOKUP(B199,【支出】基礎データ!C:O,13),"")</f>
        <v/>
      </c>
      <c r="S199" s="265" t="str">
        <f>IFERROR(VLOOKUP(B199,【支出】基礎データ!C:P,14),"")</f>
        <v/>
      </c>
    </row>
    <row r="200" spans="1:19" ht="24.75" customHeight="1" x14ac:dyDescent="0.2">
      <c r="A200" s="146">
        <v>16</v>
      </c>
      <c r="B200" s="146" t="e">
        <v>#VALUE!</v>
      </c>
      <c r="C200" s="267"/>
      <c r="D200" s="264" t="str">
        <f>IFERROR(VLOOKUP(B200,【支出】基礎データ!C:O,6),"")</f>
        <v/>
      </c>
      <c r="E200" s="190"/>
      <c r="F200" s="191" t="str">
        <f>IFERROR(VLOOKUP(B200,【支出】基礎データ!C:O,7),"")</f>
        <v/>
      </c>
      <c r="G200" s="192"/>
      <c r="H200" s="196" t="str">
        <f>IFERROR(VLOOKUP(B200,【支出】基礎データ!C:P,5),"")</f>
        <v/>
      </c>
      <c r="I200" s="219" t="str">
        <f>IFERROR(VLOOKUP(B200,【支出】基礎データ!C:O,8),"")</f>
        <v/>
      </c>
      <c r="J200" s="193"/>
      <c r="K200" s="194" t="str">
        <f>IFERROR(VLOOKUP(B200,【支出】基礎データ!C:P,9),"")</f>
        <v/>
      </c>
      <c r="L200" s="195"/>
      <c r="M200" s="193"/>
      <c r="N200" s="194" t="str">
        <f>IFERROR(VLOOKUP(B200,【支出】基礎データ!C:O,10),"")</f>
        <v/>
      </c>
      <c r="O200" s="195"/>
      <c r="P200" s="196" t="str">
        <f>IFERROR(VLOOKUP(B200,【支出】基礎データ!C:O,11),"")</f>
        <v/>
      </c>
      <c r="Q200" s="197" t="str">
        <f>IFERROR(VLOOKUP(B200,【支出】基礎データ!C:O,12),"")</f>
        <v/>
      </c>
      <c r="R200" s="198" t="str">
        <f>IFERROR(VLOOKUP(B200,【支出】基礎データ!C:O,13),"")</f>
        <v/>
      </c>
      <c r="S200" s="265" t="str">
        <f>IFERROR(VLOOKUP(B200,【支出】基礎データ!C:P,14),"")</f>
        <v/>
      </c>
    </row>
    <row r="201" spans="1:19" ht="24.75" customHeight="1" x14ac:dyDescent="0.2">
      <c r="A201" s="146">
        <v>17</v>
      </c>
      <c r="B201" s="146" t="e">
        <v>#VALUE!</v>
      </c>
      <c r="C201" s="267"/>
      <c r="D201" s="264" t="str">
        <f>IFERROR(VLOOKUP(B201,【支出】基礎データ!C:O,6),"")</f>
        <v/>
      </c>
      <c r="E201" s="190"/>
      <c r="F201" s="191" t="str">
        <f>IFERROR(VLOOKUP(B201,【支出】基礎データ!C:O,7),"")</f>
        <v/>
      </c>
      <c r="G201" s="192"/>
      <c r="H201" s="196" t="str">
        <f>IFERROR(VLOOKUP(B201,【支出】基礎データ!C:P,5),"")</f>
        <v/>
      </c>
      <c r="I201" s="219" t="str">
        <f>IFERROR(VLOOKUP(B201,【支出】基礎データ!C:O,8),"")</f>
        <v/>
      </c>
      <c r="J201" s="193"/>
      <c r="K201" s="194" t="str">
        <f>IFERROR(VLOOKUP(B201,【支出】基礎データ!C:P,9),"")</f>
        <v/>
      </c>
      <c r="L201" s="195"/>
      <c r="M201" s="193"/>
      <c r="N201" s="194" t="str">
        <f>IFERROR(VLOOKUP(B201,【支出】基礎データ!C:O,10),"")</f>
        <v/>
      </c>
      <c r="O201" s="195"/>
      <c r="P201" s="196" t="str">
        <f>IFERROR(VLOOKUP(B201,【支出】基礎データ!C:O,11),"")</f>
        <v/>
      </c>
      <c r="Q201" s="197" t="str">
        <f>IFERROR(VLOOKUP(B201,【支出】基礎データ!C:O,12),"")</f>
        <v/>
      </c>
      <c r="R201" s="198" t="str">
        <f>IFERROR(VLOOKUP(B201,【支出】基礎データ!C:O,13),"")</f>
        <v/>
      </c>
      <c r="S201" s="265" t="str">
        <f>IFERROR(VLOOKUP(B201,【支出】基礎データ!C:P,14),"")</f>
        <v/>
      </c>
    </row>
    <row r="202" spans="1:19" ht="24.75" customHeight="1" x14ac:dyDescent="0.2">
      <c r="A202" s="146">
        <v>18</v>
      </c>
      <c r="B202" s="146" t="e">
        <v>#VALUE!</v>
      </c>
      <c r="C202" s="267"/>
      <c r="D202" s="264" t="str">
        <f>IFERROR(VLOOKUP(B202,【支出】基礎データ!C:O,6),"")</f>
        <v/>
      </c>
      <c r="E202" s="190"/>
      <c r="F202" s="191" t="str">
        <f>IFERROR(VLOOKUP(B202,【支出】基礎データ!C:O,7),"")</f>
        <v/>
      </c>
      <c r="G202" s="192"/>
      <c r="H202" s="196" t="str">
        <f>IFERROR(VLOOKUP(B202,【支出】基礎データ!C:P,5),"")</f>
        <v/>
      </c>
      <c r="I202" s="219" t="str">
        <f>IFERROR(VLOOKUP(B202,【支出】基礎データ!C:O,8),"")</f>
        <v/>
      </c>
      <c r="J202" s="193"/>
      <c r="K202" s="194" t="str">
        <f>IFERROR(VLOOKUP(B202,【支出】基礎データ!C:P,9),"")</f>
        <v/>
      </c>
      <c r="L202" s="195"/>
      <c r="M202" s="193"/>
      <c r="N202" s="194" t="str">
        <f>IFERROR(VLOOKUP(B202,【支出】基礎データ!C:O,10),"")</f>
        <v/>
      </c>
      <c r="O202" s="195"/>
      <c r="P202" s="196" t="str">
        <f>IFERROR(VLOOKUP(B202,【支出】基礎データ!C:O,11),"")</f>
        <v/>
      </c>
      <c r="Q202" s="197" t="str">
        <f>IFERROR(VLOOKUP(B202,【支出】基礎データ!C:O,12),"")</f>
        <v/>
      </c>
      <c r="R202" s="198" t="str">
        <f>IFERROR(VLOOKUP(B202,【支出】基礎データ!C:O,13),"")</f>
        <v/>
      </c>
      <c r="S202" s="265" t="str">
        <f>IFERROR(VLOOKUP(B202,【支出】基礎データ!C:P,14),"")</f>
        <v/>
      </c>
    </row>
    <row r="203" spans="1:19" ht="24.75" customHeight="1" x14ac:dyDescent="0.2">
      <c r="A203" s="146">
        <v>19</v>
      </c>
      <c r="B203" s="146" t="e">
        <v>#VALUE!</v>
      </c>
      <c r="C203" s="267"/>
      <c r="D203" s="264" t="str">
        <f>IFERROR(VLOOKUP(B203,【支出】基礎データ!C:O,6),"")</f>
        <v/>
      </c>
      <c r="E203" s="190"/>
      <c r="F203" s="191" t="str">
        <f>IFERROR(VLOOKUP(B203,【支出】基礎データ!C:O,7),"")</f>
        <v/>
      </c>
      <c r="G203" s="192"/>
      <c r="H203" s="196" t="str">
        <f>IFERROR(VLOOKUP(B203,【支出】基礎データ!C:P,5),"")</f>
        <v/>
      </c>
      <c r="I203" s="219" t="str">
        <f>IFERROR(VLOOKUP(B203,【支出】基礎データ!C:O,8),"")</f>
        <v/>
      </c>
      <c r="J203" s="193"/>
      <c r="K203" s="194" t="str">
        <f>IFERROR(VLOOKUP(B203,【支出】基礎データ!C:P,9),"")</f>
        <v/>
      </c>
      <c r="L203" s="195"/>
      <c r="M203" s="193"/>
      <c r="N203" s="194" t="str">
        <f>IFERROR(VLOOKUP(B203,【支出】基礎データ!C:O,10),"")</f>
        <v/>
      </c>
      <c r="O203" s="195"/>
      <c r="P203" s="196" t="str">
        <f>IFERROR(VLOOKUP(B203,【支出】基礎データ!C:O,11),"")</f>
        <v/>
      </c>
      <c r="Q203" s="197" t="str">
        <f>IFERROR(VLOOKUP(B203,【支出】基礎データ!C:O,12),"")</f>
        <v/>
      </c>
      <c r="R203" s="198" t="str">
        <f>IFERROR(VLOOKUP(B203,【支出】基礎データ!C:O,13),"")</f>
        <v/>
      </c>
      <c r="S203" s="265" t="str">
        <f>IFERROR(VLOOKUP(B203,【支出】基礎データ!C:P,14),"")</f>
        <v/>
      </c>
    </row>
    <row r="204" spans="1:19" ht="24.75" customHeight="1" x14ac:dyDescent="0.2">
      <c r="A204" s="146">
        <v>20</v>
      </c>
      <c r="B204" s="146" t="e">
        <v>#VALUE!</v>
      </c>
      <c r="C204" s="267"/>
      <c r="D204" s="264" t="str">
        <f>IFERROR(VLOOKUP(B204,【支出】基礎データ!C:O,6),"")</f>
        <v/>
      </c>
      <c r="E204" s="190"/>
      <c r="F204" s="191" t="str">
        <f>IFERROR(VLOOKUP(B204,【支出】基礎データ!C:O,7),"")</f>
        <v/>
      </c>
      <c r="G204" s="192"/>
      <c r="H204" s="196" t="str">
        <f>IFERROR(VLOOKUP(B204,【支出】基礎データ!C:P,5),"")</f>
        <v/>
      </c>
      <c r="I204" s="219" t="str">
        <f>IFERROR(VLOOKUP(B204,【支出】基礎データ!C:O,8),"")</f>
        <v/>
      </c>
      <c r="J204" s="193"/>
      <c r="K204" s="194" t="str">
        <f>IFERROR(VLOOKUP(B204,【支出】基礎データ!C:P,9),"")</f>
        <v/>
      </c>
      <c r="L204" s="195"/>
      <c r="M204" s="193"/>
      <c r="N204" s="194" t="str">
        <f>IFERROR(VLOOKUP(B204,【支出】基礎データ!C:O,10),"")</f>
        <v/>
      </c>
      <c r="O204" s="195"/>
      <c r="P204" s="196" t="str">
        <f>IFERROR(VLOOKUP(B204,【支出】基礎データ!C:O,11),"")</f>
        <v/>
      </c>
      <c r="Q204" s="197" t="str">
        <f>IFERROR(VLOOKUP(B204,【支出】基礎データ!C:O,12),"")</f>
        <v/>
      </c>
      <c r="R204" s="198" t="str">
        <f>IFERROR(VLOOKUP(B204,【支出】基礎データ!C:O,13),"")</f>
        <v/>
      </c>
      <c r="S204" s="265" t="str">
        <f>IFERROR(VLOOKUP(B204,【支出】基礎データ!C:P,14),"")</f>
        <v/>
      </c>
    </row>
    <row r="205" spans="1:19" ht="24.75" customHeight="1" x14ac:dyDescent="0.2">
      <c r="A205" s="146">
        <v>21</v>
      </c>
      <c r="B205" s="146" t="e">
        <v>#VALUE!</v>
      </c>
      <c r="C205" s="267"/>
      <c r="D205" s="264" t="str">
        <f>IFERROR(VLOOKUP(B205,【支出】基礎データ!C:O,6),"")</f>
        <v/>
      </c>
      <c r="E205" s="190"/>
      <c r="F205" s="191" t="str">
        <f>IFERROR(VLOOKUP(B205,【支出】基礎データ!C:O,7),"")</f>
        <v/>
      </c>
      <c r="G205" s="192"/>
      <c r="H205" s="196" t="str">
        <f>IFERROR(VLOOKUP(B205,【支出】基礎データ!C:P,5),"")</f>
        <v/>
      </c>
      <c r="I205" s="219" t="str">
        <f>IFERROR(VLOOKUP(B205,【支出】基礎データ!C:O,8),"")</f>
        <v/>
      </c>
      <c r="J205" s="193"/>
      <c r="K205" s="194" t="str">
        <f>IFERROR(VLOOKUP(B205,【支出】基礎データ!C:P,9),"")</f>
        <v/>
      </c>
      <c r="L205" s="195"/>
      <c r="M205" s="193"/>
      <c r="N205" s="194" t="str">
        <f>IFERROR(VLOOKUP(B205,【支出】基礎データ!C:O,10),"")</f>
        <v/>
      </c>
      <c r="O205" s="195"/>
      <c r="P205" s="196" t="str">
        <f>IFERROR(VLOOKUP(B205,【支出】基礎データ!C:O,11),"")</f>
        <v/>
      </c>
      <c r="Q205" s="197" t="str">
        <f>IFERROR(VLOOKUP(B205,【支出】基礎データ!C:O,12),"")</f>
        <v/>
      </c>
      <c r="R205" s="198" t="str">
        <f>IFERROR(VLOOKUP(B205,【支出】基礎データ!C:O,13),"")</f>
        <v/>
      </c>
      <c r="S205" s="265" t="str">
        <f>IFERROR(VLOOKUP(B205,【支出】基礎データ!C:P,14),"")</f>
        <v/>
      </c>
    </row>
    <row r="206" spans="1:19" ht="24.75" customHeight="1" x14ac:dyDescent="0.2">
      <c r="A206" s="146">
        <v>22</v>
      </c>
      <c r="B206" s="146" t="e">
        <v>#VALUE!</v>
      </c>
      <c r="C206" s="263"/>
      <c r="D206" s="264" t="str">
        <f>IFERROR(VLOOKUP(B206,【支出】基礎データ!C:O,6),"")</f>
        <v/>
      </c>
      <c r="E206" s="190"/>
      <c r="F206" s="191" t="str">
        <f>IFERROR(VLOOKUP(B206,【支出】基礎データ!C:O,7),"")</f>
        <v/>
      </c>
      <c r="G206" s="192"/>
      <c r="H206" s="196" t="str">
        <f>IFERROR(VLOOKUP(B206,【支出】基礎データ!C:P,5),"")</f>
        <v/>
      </c>
      <c r="I206" s="219" t="str">
        <f>IFERROR(VLOOKUP(B206,【支出】基礎データ!C:O,8),"")</f>
        <v/>
      </c>
      <c r="J206" s="193"/>
      <c r="K206" s="194" t="str">
        <f>IFERROR(VLOOKUP(B206,【支出】基礎データ!C:P,9),"")</f>
        <v/>
      </c>
      <c r="L206" s="195"/>
      <c r="M206" s="193"/>
      <c r="N206" s="194" t="str">
        <f>IFERROR(VLOOKUP(B206,【支出】基礎データ!C:O,10),"")</f>
        <v/>
      </c>
      <c r="O206" s="195"/>
      <c r="P206" s="196" t="str">
        <f>IFERROR(VLOOKUP(B206,【支出】基礎データ!C:O,11),"")</f>
        <v/>
      </c>
      <c r="Q206" s="197" t="str">
        <f>IFERROR(VLOOKUP(B206,【支出】基礎データ!C:O,12),"")</f>
        <v/>
      </c>
      <c r="R206" s="198" t="str">
        <f>IFERROR(VLOOKUP(B206,【支出】基礎データ!C:O,13),"")</f>
        <v/>
      </c>
      <c r="S206" s="265" t="str">
        <f>IFERROR(VLOOKUP(B206,【支出】基礎データ!C:P,14),"")</f>
        <v/>
      </c>
    </row>
    <row r="207" spans="1:19" ht="24.75" customHeight="1" x14ac:dyDescent="0.2">
      <c r="A207" s="146">
        <v>23</v>
      </c>
      <c r="B207" s="146" t="e">
        <v>#VALUE!</v>
      </c>
      <c r="C207" s="263"/>
      <c r="D207" s="264" t="str">
        <f>IFERROR(VLOOKUP(B207,【支出】基礎データ!C:O,6),"")</f>
        <v/>
      </c>
      <c r="E207" s="190"/>
      <c r="F207" s="191" t="str">
        <f>IFERROR(VLOOKUP(B207,【支出】基礎データ!C:O,7),"")</f>
        <v/>
      </c>
      <c r="G207" s="192"/>
      <c r="H207" s="196" t="str">
        <f>IFERROR(VLOOKUP(B207,【支出】基礎データ!C:P,5),"")</f>
        <v/>
      </c>
      <c r="I207" s="219" t="str">
        <f>IFERROR(VLOOKUP(B207,【支出】基礎データ!C:O,8),"")</f>
        <v/>
      </c>
      <c r="J207" s="193"/>
      <c r="K207" s="194" t="str">
        <f>IFERROR(VLOOKUP(B207,【支出】基礎データ!C:P,9),"")</f>
        <v/>
      </c>
      <c r="L207" s="195"/>
      <c r="M207" s="193"/>
      <c r="N207" s="194" t="str">
        <f>IFERROR(VLOOKUP(B207,【支出】基礎データ!C:O,10),"")</f>
        <v/>
      </c>
      <c r="O207" s="195"/>
      <c r="P207" s="196" t="str">
        <f>IFERROR(VLOOKUP(B207,【支出】基礎データ!C:O,11),"")</f>
        <v/>
      </c>
      <c r="Q207" s="197" t="str">
        <f>IFERROR(VLOOKUP(B207,【支出】基礎データ!C:O,12),"")</f>
        <v/>
      </c>
      <c r="R207" s="198" t="str">
        <f>IFERROR(VLOOKUP(B207,【支出】基礎データ!C:O,13),"")</f>
        <v/>
      </c>
      <c r="S207" s="265" t="str">
        <f>IFERROR(VLOOKUP(B207,【支出】基礎データ!C:P,14),"")</f>
        <v/>
      </c>
    </row>
    <row r="208" spans="1:19" ht="24.75" customHeight="1" x14ac:dyDescent="0.2">
      <c r="A208" s="146">
        <v>24</v>
      </c>
      <c r="B208" s="146" t="e">
        <v>#VALUE!</v>
      </c>
      <c r="C208" s="263"/>
      <c r="D208" s="264" t="str">
        <f>IFERROR(VLOOKUP(B208,【支出】基礎データ!C:O,6),"")</f>
        <v/>
      </c>
      <c r="E208" s="190"/>
      <c r="F208" s="191" t="str">
        <f>IFERROR(VLOOKUP(B208,【支出】基礎データ!C:O,7),"")</f>
        <v/>
      </c>
      <c r="G208" s="192"/>
      <c r="H208" s="196" t="str">
        <f>IFERROR(VLOOKUP(B208,【支出】基礎データ!C:P,5),"")</f>
        <v/>
      </c>
      <c r="I208" s="219" t="str">
        <f>IFERROR(VLOOKUP(B208,【支出】基礎データ!C:O,8),"")</f>
        <v/>
      </c>
      <c r="J208" s="193"/>
      <c r="K208" s="194" t="str">
        <f>IFERROR(VLOOKUP(B208,【支出】基礎データ!C:P,9),"")</f>
        <v/>
      </c>
      <c r="L208" s="195"/>
      <c r="M208" s="193"/>
      <c r="N208" s="194" t="str">
        <f>IFERROR(VLOOKUP(B208,【支出】基礎データ!C:O,10),"")</f>
        <v/>
      </c>
      <c r="O208" s="195"/>
      <c r="P208" s="196" t="str">
        <f>IFERROR(VLOOKUP(B208,【支出】基礎データ!C:O,11),"")</f>
        <v/>
      </c>
      <c r="Q208" s="197" t="str">
        <f>IFERROR(VLOOKUP(B208,【支出】基礎データ!C:O,12),"")</f>
        <v/>
      </c>
      <c r="R208" s="198" t="str">
        <f>IFERROR(VLOOKUP(B208,【支出】基礎データ!C:O,13),"")</f>
        <v/>
      </c>
      <c r="S208" s="265" t="str">
        <f>IFERROR(VLOOKUP(B208,【支出】基礎データ!C:P,14),"")</f>
        <v/>
      </c>
    </row>
    <row r="209" spans="1:19" ht="24.75" customHeight="1" x14ac:dyDescent="0.2">
      <c r="A209" s="146">
        <v>25</v>
      </c>
      <c r="B209" s="146" t="e">
        <v>#VALUE!</v>
      </c>
      <c r="C209" s="263"/>
      <c r="D209" s="264" t="str">
        <f>IFERROR(VLOOKUP(B209,【支出】基礎データ!C:O,6),"")</f>
        <v/>
      </c>
      <c r="E209" s="190"/>
      <c r="F209" s="191" t="str">
        <f>IFERROR(VLOOKUP(B209,【支出】基礎データ!C:O,7),"")</f>
        <v/>
      </c>
      <c r="G209" s="192"/>
      <c r="H209" s="196" t="str">
        <f>IFERROR(VLOOKUP(B209,【支出】基礎データ!C:P,5),"")</f>
        <v/>
      </c>
      <c r="I209" s="219" t="str">
        <f>IFERROR(VLOOKUP(B209,【支出】基礎データ!C:O,8),"")</f>
        <v/>
      </c>
      <c r="J209" s="193"/>
      <c r="K209" s="194" t="str">
        <f>IFERROR(VLOOKUP(B209,【支出】基礎データ!C:P,9),"")</f>
        <v/>
      </c>
      <c r="L209" s="195"/>
      <c r="M209" s="193"/>
      <c r="N209" s="194" t="str">
        <f>IFERROR(VLOOKUP(B209,【支出】基礎データ!C:O,10),"")</f>
        <v/>
      </c>
      <c r="O209" s="195"/>
      <c r="P209" s="196" t="str">
        <f>IFERROR(VLOOKUP(B209,【支出】基礎データ!C:O,11),"")</f>
        <v/>
      </c>
      <c r="Q209" s="197" t="str">
        <f>IFERROR(VLOOKUP(B209,【支出】基礎データ!C:O,12),"")</f>
        <v/>
      </c>
      <c r="R209" s="198" t="str">
        <f>IFERROR(VLOOKUP(B209,【支出】基礎データ!C:O,13),"")</f>
        <v/>
      </c>
      <c r="S209" s="265" t="str">
        <f>IFERROR(VLOOKUP(B209,【支出】基礎データ!C:P,14),"")</f>
        <v/>
      </c>
    </row>
    <row r="210" spans="1:19" ht="24.75" customHeight="1" x14ac:dyDescent="0.2">
      <c r="A210" s="146">
        <v>26</v>
      </c>
      <c r="B210" s="146" t="e">
        <v>#VALUE!</v>
      </c>
      <c r="C210" s="263"/>
      <c r="D210" s="264" t="str">
        <f>IFERROR(VLOOKUP(B210,【支出】基礎データ!C:O,6),"")</f>
        <v/>
      </c>
      <c r="E210" s="190"/>
      <c r="F210" s="191" t="str">
        <f>IFERROR(VLOOKUP(B210,【支出】基礎データ!C:O,7),"")</f>
        <v/>
      </c>
      <c r="G210" s="192"/>
      <c r="H210" s="196" t="str">
        <f>IFERROR(VLOOKUP(B210,【支出】基礎データ!C:P,5),"")</f>
        <v/>
      </c>
      <c r="I210" s="219" t="str">
        <f>IFERROR(VLOOKUP(B210,【支出】基礎データ!C:O,8),"")</f>
        <v/>
      </c>
      <c r="J210" s="193"/>
      <c r="K210" s="194" t="str">
        <f>IFERROR(VLOOKUP(B210,【支出】基礎データ!C:P,9),"")</f>
        <v/>
      </c>
      <c r="L210" s="195"/>
      <c r="M210" s="193"/>
      <c r="N210" s="194" t="str">
        <f>IFERROR(VLOOKUP(B210,【支出】基礎データ!C:O,10),"")</f>
        <v/>
      </c>
      <c r="O210" s="195"/>
      <c r="P210" s="196" t="str">
        <f>IFERROR(VLOOKUP(B210,【支出】基礎データ!C:O,11),"")</f>
        <v/>
      </c>
      <c r="Q210" s="197" t="str">
        <f>IFERROR(VLOOKUP(B210,【支出】基礎データ!C:O,12),"")</f>
        <v/>
      </c>
      <c r="R210" s="198" t="str">
        <f>IFERROR(VLOOKUP(B210,【支出】基礎データ!C:O,13),"")</f>
        <v/>
      </c>
      <c r="S210" s="265" t="str">
        <f>IFERROR(VLOOKUP(B210,【支出】基礎データ!C:P,14),"")</f>
        <v/>
      </c>
    </row>
    <row r="211" spans="1:19" ht="24.75" customHeight="1" x14ac:dyDescent="0.2">
      <c r="A211" s="146">
        <v>27</v>
      </c>
      <c r="B211" s="146" t="e">
        <v>#VALUE!</v>
      </c>
      <c r="C211" s="263"/>
      <c r="D211" s="264" t="str">
        <f>IFERROR(VLOOKUP(B211,【支出】基礎データ!C:O,6),"")</f>
        <v/>
      </c>
      <c r="E211" s="190"/>
      <c r="F211" s="191" t="str">
        <f>IFERROR(VLOOKUP(B211,【支出】基礎データ!C:O,7),"")</f>
        <v/>
      </c>
      <c r="G211" s="192"/>
      <c r="H211" s="196" t="str">
        <f>IFERROR(VLOOKUP(B211,【支出】基礎データ!C:P,5),"")</f>
        <v/>
      </c>
      <c r="I211" s="219" t="str">
        <f>IFERROR(VLOOKUP(B211,【支出】基礎データ!C:O,8),"")</f>
        <v/>
      </c>
      <c r="J211" s="193"/>
      <c r="K211" s="194" t="str">
        <f>IFERROR(VLOOKUP(B211,【支出】基礎データ!C:P,9),"")</f>
        <v/>
      </c>
      <c r="L211" s="195"/>
      <c r="M211" s="193"/>
      <c r="N211" s="194" t="str">
        <f>IFERROR(VLOOKUP(B211,【支出】基礎データ!C:O,10),"")</f>
        <v/>
      </c>
      <c r="O211" s="195"/>
      <c r="P211" s="196" t="str">
        <f>IFERROR(VLOOKUP(B211,【支出】基礎データ!C:O,11),"")</f>
        <v/>
      </c>
      <c r="Q211" s="197" t="str">
        <f>IFERROR(VLOOKUP(B211,【支出】基礎データ!C:O,12),"")</f>
        <v/>
      </c>
      <c r="R211" s="198" t="str">
        <f>IFERROR(VLOOKUP(B211,【支出】基礎データ!C:O,13),"")</f>
        <v/>
      </c>
      <c r="S211" s="265" t="str">
        <f>IFERROR(VLOOKUP(B211,【支出】基礎データ!C:P,14),"")</f>
        <v/>
      </c>
    </row>
    <row r="212" spans="1:19" ht="24.75" customHeight="1" x14ac:dyDescent="0.2">
      <c r="A212" s="146">
        <v>28</v>
      </c>
      <c r="B212" s="146" t="e">
        <v>#VALUE!</v>
      </c>
      <c r="C212" s="263"/>
      <c r="D212" s="264" t="str">
        <f>IFERROR(VLOOKUP(B212,【支出】基礎データ!C:O,6),"")</f>
        <v/>
      </c>
      <c r="E212" s="190"/>
      <c r="F212" s="191" t="str">
        <f>IFERROR(VLOOKUP(B212,【支出】基礎データ!C:O,7),"")</f>
        <v/>
      </c>
      <c r="G212" s="192"/>
      <c r="H212" s="196" t="str">
        <f>IFERROR(VLOOKUP(B212,【支出】基礎データ!C:P,5),"")</f>
        <v/>
      </c>
      <c r="I212" s="219" t="str">
        <f>IFERROR(VLOOKUP(B212,【支出】基礎データ!C:O,8),"")</f>
        <v/>
      </c>
      <c r="J212" s="193"/>
      <c r="K212" s="194" t="str">
        <f>IFERROR(VLOOKUP(B212,【支出】基礎データ!C:P,9),"")</f>
        <v/>
      </c>
      <c r="L212" s="195"/>
      <c r="M212" s="193"/>
      <c r="N212" s="194" t="str">
        <f>IFERROR(VLOOKUP(B212,【支出】基礎データ!C:O,10),"")</f>
        <v/>
      </c>
      <c r="O212" s="195"/>
      <c r="P212" s="196" t="str">
        <f>IFERROR(VLOOKUP(B212,【支出】基礎データ!C:O,11),"")</f>
        <v/>
      </c>
      <c r="Q212" s="197" t="str">
        <f>IFERROR(VLOOKUP(B212,【支出】基礎データ!C:O,12),"")</f>
        <v/>
      </c>
      <c r="R212" s="198" t="str">
        <f>IFERROR(VLOOKUP(B212,【支出】基礎データ!C:O,13),"")</f>
        <v/>
      </c>
      <c r="S212" s="265" t="str">
        <f>IFERROR(VLOOKUP(B212,【支出】基礎データ!C:P,14),"")</f>
        <v/>
      </c>
    </row>
    <row r="213" spans="1:19" ht="24.75" customHeight="1" x14ac:dyDescent="0.2">
      <c r="A213" s="146">
        <v>29</v>
      </c>
      <c r="B213" s="146" t="e">
        <v>#VALUE!</v>
      </c>
      <c r="C213" s="263"/>
      <c r="D213" s="264" t="str">
        <f>IFERROR(VLOOKUP(B213,【支出】基礎データ!C:O,6),"")</f>
        <v/>
      </c>
      <c r="E213" s="190"/>
      <c r="F213" s="191" t="str">
        <f>IFERROR(VLOOKUP(B213,【支出】基礎データ!C:O,7),"")</f>
        <v/>
      </c>
      <c r="G213" s="192"/>
      <c r="H213" s="196" t="str">
        <f>IFERROR(VLOOKUP(B213,【支出】基礎データ!C:P,5),"")</f>
        <v/>
      </c>
      <c r="I213" s="219" t="str">
        <f>IFERROR(VLOOKUP(B213,【支出】基礎データ!C:O,8),"")</f>
        <v/>
      </c>
      <c r="J213" s="193"/>
      <c r="K213" s="194" t="str">
        <f>IFERROR(VLOOKUP(B213,【支出】基礎データ!C:P,9),"")</f>
        <v/>
      </c>
      <c r="L213" s="195"/>
      <c r="M213" s="193"/>
      <c r="N213" s="194" t="str">
        <f>IFERROR(VLOOKUP(B213,【支出】基礎データ!C:O,10),"")</f>
        <v/>
      </c>
      <c r="O213" s="195"/>
      <c r="P213" s="196" t="str">
        <f>IFERROR(VLOOKUP(B213,【支出】基礎データ!C:O,11),"")</f>
        <v/>
      </c>
      <c r="Q213" s="197" t="str">
        <f>IFERROR(VLOOKUP(B213,【支出】基礎データ!C:O,12),"")</f>
        <v/>
      </c>
      <c r="R213" s="198" t="str">
        <f>IFERROR(VLOOKUP(B213,【支出】基礎データ!C:O,13),"")</f>
        <v/>
      </c>
      <c r="S213" s="265" t="str">
        <f>IFERROR(VLOOKUP(B213,【支出】基礎データ!C:P,14),"")</f>
        <v/>
      </c>
    </row>
    <row r="214" spans="1:19" ht="24.75" customHeight="1" x14ac:dyDescent="0.2">
      <c r="A214" s="146">
        <v>30</v>
      </c>
      <c r="B214" s="146" t="e">
        <v>#VALUE!</v>
      </c>
      <c r="C214" s="263"/>
      <c r="D214" s="264" t="str">
        <f>IFERROR(VLOOKUP(B214,【支出】基礎データ!C:O,6),"")</f>
        <v/>
      </c>
      <c r="E214" s="190"/>
      <c r="F214" s="191" t="str">
        <f>IFERROR(VLOOKUP(B214,【支出】基礎データ!C:O,7),"")</f>
        <v/>
      </c>
      <c r="G214" s="192"/>
      <c r="H214" s="196" t="str">
        <f>IFERROR(VLOOKUP(B214,【支出】基礎データ!C:P,5),"")</f>
        <v/>
      </c>
      <c r="I214" s="219" t="str">
        <f>IFERROR(VLOOKUP(B214,【支出】基礎データ!C:O,8),"")</f>
        <v/>
      </c>
      <c r="J214" s="193"/>
      <c r="K214" s="194" t="str">
        <f>IFERROR(VLOOKUP(B214,【支出】基礎データ!C:P,9),"")</f>
        <v/>
      </c>
      <c r="L214" s="195"/>
      <c r="M214" s="193"/>
      <c r="N214" s="194" t="str">
        <f>IFERROR(VLOOKUP(B214,【支出】基礎データ!C:O,10),"")</f>
        <v/>
      </c>
      <c r="O214" s="195"/>
      <c r="P214" s="196" t="str">
        <f>IFERROR(VLOOKUP(B214,【支出】基礎データ!C:O,11),"")</f>
        <v/>
      </c>
      <c r="Q214" s="197" t="str">
        <f>IFERROR(VLOOKUP(B214,【支出】基礎データ!C:O,12),"")</f>
        <v/>
      </c>
      <c r="R214" s="198" t="str">
        <f>IFERROR(VLOOKUP(B214,【支出】基礎データ!C:O,13),"")</f>
        <v/>
      </c>
      <c r="S214" s="265" t="str">
        <f>IFERROR(VLOOKUP(B214,【支出】基礎データ!C:P,14),"")</f>
        <v/>
      </c>
    </row>
    <row r="215" spans="1:19" ht="24.75" customHeight="1" x14ac:dyDescent="0.2">
      <c r="A215" s="146">
        <v>31</v>
      </c>
      <c r="B215" s="146" t="e">
        <v>#VALUE!</v>
      </c>
      <c r="C215" s="263"/>
      <c r="D215" s="264" t="str">
        <f>IFERROR(VLOOKUP(B215,【支出】基礎データ!C:O,6),"")</f>
        <v/>
      </c>
      <c r="E215" s="190"/>
      <c r="F215" s="191" t="str">
        <f>IFERROR(VLOOKUP(B215,【支出】基礎データ!C:O,7),"")</f>
        <v/>
      </c>
      <c r="G215" s="192"/>
      <c r="H215" s="196" t="str">
        <f>IFERROR(VLOOKUP(B215,【支出】基礎データ!C:P,5),"")</f>
        <v/>
      </c>
      <c r="I215" s="219" t="str">
        <f>IFERROR(VLOOKUP(B215,【支出】基礎データ!C:O,8),"")</f>
        <v/>
      </c>
      <c r="J215" s="193"/>
      <c r="K215" s="194" t="str">
        <f>IFERROR(VLOOKUP(B215,【支出】基礎データ!C:P,9),"")</f>
        <v/>
      </c>
      <c r="L215" s="195"/>
      <c r="M215" s="193"/>
      <c r="N215" s="194" t="str">
        <f>IFERROR(VLOOKUP(B215,【支出】基礎データ!C:O,10),"")</f>
        <v/>
      </c>
      <c r="O215" s="195"/>
      <c r="P215" s="196" t="str">
        <f>IFERROR(VLOOKUP(B215,【支出】基礎データ!C:O,11),"")</f>
        <v/>
      </c>
      <c r="Q215" s="197" t="str">
        <f>IFERROR(VLOOKUP(B215,【支出】基礎データ!C:O,12),"")</f>
        <v/>
      </c>
      <c r="R215" s="198" t="str">
        <f>IFERROR(VLOOKUP(B215,【支出】基礎データ!C:O,13),"")</f>
        <v/>
      </c>
      <c r="S215" s="265" t="str">
        <f>IFERROR(VLOOKUP(B215,【支出】基礎データ!C:P,14),"")</f>
        <v/>
      </c>
    </row>
    <row r="216" spans="1:19" ht="24.75" customHeight="1" x14ac:dyDescent="0.2">
      <c r="A216" s="146">
        <v>32</v>
      </c>
      <c r="B216" s="146" t="e">
        <v>#VALUE!</v>
      </c>
      <c r="C216" s="263"/>
      <c r="D216" s="264" t="str">
        <f>IFERROR(VLOOKUP(B216,【支出】基礎データ!C:O,6),"")</f>
        <v/>
      </c>
      <c r="E216" s="190"/>
      <c r="F216" s="191" t="str">
        <f>IFERROR(VLOOKUP(B216,【支出】基礎データ!C:O,7),"")</f>
        <v/>
      </c>
      <c r="G216" s="192"/>
      <c r="H216" s="196" t="str">
        <f>IFERROR(VLOOKUP(B216,【支出】基礎データ!C:P,5),"")</f>
        <v/>
      </c>
      <c r="I216" s="219" t="str">
        <f>IFERROR(VLOOKUP(B216,【支出】基礎データ!C:O,8),"")</f>
        <v/>
      </c>
      <c r="J216" s="193"/>
      <c r="K216" s="194" t="str">
        <f>IFERROR(VLOOKUP(B216,【支出】基礎データ!C:P,9),"")</f>
        <v/>
      </c>
      <c r="L216" s="195"/>
      <c r="M216" s="193"/>
      <c r="N216" s="194" t="str">
        <f>IFERROR(VLOOKUP(B216,【支出】基礎データ!C:O,10),"")</f>
        <v/>
      </c>
      <c r="O216" s="195"/>
      <c r="P216" s="196" t="str">
        <f>IFERROR(VLOOKUP(B216,【支出】基礎データ!C:O,11),"")</f>
        <v/>
      </c>
      <c r="Q216" s="197" t="str">
        <f>IFERROR(VLOOKUP(B216,【支出】基礎データ!C:O,12),"")</f>
        <v/>
      </c>
      <c r="R216" s="198" t="str">
        <f>IFERROR(VLOOKUP(B216,【支出】基礎データ!C:O,13),"")</f>
        <v/>
      </c>
      <c r="S216" s="265" t="str">
        <f>IFERROR(VLOOKUP(B216,【支出】基礎データ!C:P,14),"")</f>
        <v/>
      </c>
    </row>
    <row r="217" spans="1:19" ht="24.75" customHeight="1" x14ac:dyDescent="0.2">
      <c r="A217" s="146">
        <v>33</v>
      </c>
      <c r="B217" s="146" t="e">
        <v>#VALUE!</v>
      </c>
      <c r="C217" s="263"/>
      <c r="D217" s="264" t="str">
        <f>IFERROR(VLOOKUP(B217,【支出】基礎データ!C:O,6),"")</f>
        <v/>
      </c>
      <c r="E217" s="190"/>
      <c r="F217" s="191" t="str">
        <f>IFERROR(VLOOKUP(B217,【支出】基礎データ!C:O,7),"")</f>
        <v/>
      </c>
      <c r="G217" s="192"/>
      <c r="H217" s="196" t="str">
        <f>IFERROR(VLOOKUP(B217,【支出】基礎データ!C:P,5),"")</f>
        <v/>
      </c>
      <c r="I217" s="219" t="str">
        <f>IFERROR(VLOOKUP(B217,【支出】基礎データ!C:O,8),"")</f>
        <v/>
      </c>
      <c r="J217" s="193"/>
      <c r="K217" s="194" t="str">
        <f>IFERROR(VLOOKUP(B217,【支出】基礎データ!C:P,9),"")</f>
        <v/>
      </c>
      <c r="L217" s="195"/>
      <c r="M217" s="193"/>
      <c r="N217" s="194" t="str">
        <f>IFERROR(VLOOKUP(B217,【支出】基礎データ!C:O,10),"")</f>
        <v/>
      </c>
      <c r="O217" s="195"/>
      <c r="P217" s="196" t="str">
        <f>IFERROR(VLOOKUP(B217,【支出】基礎データ!C:O,11),"")</f>
        <v/>
      </c>
      <c r="Q217" s="197" t="str">
        <f>IFERROR(VLOOKUP(B217,【支出】基礎データ!C:O,12),"")</f>
        <v/>
      </c>
      <c r="R217" s="198" t="str">
        <f>IFERROR(VLOOKUP(B217,【支出】基礎データ!C:O,13),"")</f>
        <v/>
      </c>
      <c r="S217" s="265" t="str">
        <f>IFERROR(VLOOKUP(B217,【支出】基礎データ!C:P,14),"")</f>
        <v/>
      </c>
    </row>
    <row r="218" spans="1:19" ht="24.75" customHeight="1" x14ac:dyDescent="0.2">
      <c r="A218" s="146">
        <v>34</v>
      </c>
      <c r="B218" s="146" t="e">
        <v>#VALUE!</v>
      </c>
      <c r="C218" s="263"/>
      <c r="D218" s="264" t="str">
        <f>IFERROR(VLOOKUP(B218,【支出】基礎データ!C:O,6),"")</f>
        <v/>
      </c>
      <c r="E218" s="190"/>
      <c r="F218" s="191" t="str">
        <f>IFERROR(VLOOKUP(B218,【支出】基礎データ!C:O,7),"")</f>
        <v/>
      </c>
      <c r="G218" s="192"/>
      <c r="H218" s="196" t="str">
        <f>IFERROR(VLOOKUP(B218,【支出】基礎データ!C:P,5),"")</f>
        <v/>
      </c>
      <c r="I218" s="219" t="str">
        <f>IFERROR(VLOOKUP(B218,【支出】基礎データ!C:O,8),"")</f>
        <v/>
      </c>
      <c r="J218" s="193"/>
      <c r="K218" s="194" t="str">
        <f>IFERROR(VLOOKUP(B218,【支出】基礎データ!C:P,9),"")</f>
        <v/>
      </c>
      <c r="L218" s="195"/>
      <c r="M218" s="193"/>
      <c r="N218" s="194" t="str">
        <f>IFERROR(VLOOKUP(B218,【支出】基礎データ!C:O,10),"")</f>
        <v/>
      </c>
      <c r="O218" s="195"/>
      <c r="P218" s="196" t="str">
        <f>IFERROR(VLOOKUP(B218,【支出】基礎データ!C:O,11),"")</f>
        <v/>
      </c>
      <c r="Q218" s="197" t="str">
        <f>IFERROR(VLOOKUP(B218,【支出】基礎データ!C:O,12),"")</f>
        <v/>
      </c>
      <c r="R218" s="198" t="str">
        <f>IFERROR(VLOOKUP(B218,【支出】基礎データ!C:O,13),"")</f>
        <v/>
      </c>
      <c r="S218" s="265" t="str">
        <f>IFERROR(VLOOKUP(B218,【支出】基礎データ!C:P,14),"")</f>
        <v/>
      </c>
    </row>
    <row r="219" spans="1:19" ht="24.75" customHeight="1" x14ac:dyDescent="0.2">
      <c r="A219" s="146">
        <v>35</v>
      </c>
      <c r="B219" s="146" t="e">
        <v>#VALUE!</v>
      </c>
      <c r="C219" s="263"/>
      <c r="D219" s="264" t="str">
        <f>IFERROR(VLOOKUP(B219,【支出】基礎データ!C:O,6),"")</f>
        <v/>
      </c>
      <c r="E219" s="190"/>
      <c r="F219" s="191" t="str">
        <f>IFERROR(VLOOKUP(B219,【支出】基礎データ!C:O,7),"")</f>
        <v/>
      </c>
      <c r="G219" s="192"/>
      <c r="H219" s="196" t="str">
        <f>IFERROR(VLOOKUP(B219,【支出】基礎データ!C:P,5),"")</f>
        <v/>
      </c>
      <c r="I219" s="219" t="str">
        <f>IFERROR(VLOOKUP(B219,【支出】基礎データ!C:O,8),"")</f>
        <v/>
      </c>
      <c r="J219" s="193"/>
      <c r="K219" s="194" t="str">
        <f>IFERROR(VLOOKUP(B219,【支出】基礎データ!C:P,9),"")</f>
        <v/>
      </c>
      <c r="L219" s="195"/>
      <c r="M219" s="193"/>
      <c r="N219" s="194" t="str">
        <f>IFERROR(VLOOKUP(B219,【支出】基礎データ!C:O,10),"")</f>
        <v/>
      </c>
      <c r="O219" s="195"/>
      <c r="P219" s="196" t="str">
        <f>IFERROR(VLOOKUP(B219,【支出】基礎データ!C:O,11),"")</f>
        <v/>
      </c>
      <c r="Q219" s="197" t="str">
        <f>IFERROR(VLOOKUP(B219,【支出】基礎データ!C:O,12),"")</f>
        <v/>
      </c>
      <c r="R219" s="198" t="str">
        <f>IFERROR(VLOOKUP(B219,【支出】基礎データ!C:O,13),"")</f>
        <v/>
      </c>
      <c r="S219" s="265" t="str">
        <f>IFERROR(VLOOKUP(B219,【支出】基礎データ!C:P,14),"")</f>
        <v/>
      </c>
    </row>
    <row r="220" spans="1:19" ht="24.75" customHeight="1" x14ac:dyDescent="0.2">
      <c r="A220" s="146">
        <v>36</v>
      </c>
      <c r="B220" s="146" t="e">
        <v>#VALUE!</v>
      </c>
      <c r="C220" s="263"/>
      <c r="D220" s="264" t="str">
        <f>IFERROR(VLOOKUP(B220,【支出】基礎データ!C:O,6),"")</f>
        <v/>
      </c>
      <c r="E220" s="190"/>
      <c r="F220" s="191" t="str">
        <f>IFERROR(VLOOKUP(B220,【支出】基礎データ!C:O,7),"")</f>
        <v/>
      </c>
      <c r="G220" s="192"/>
      <c r="H220" s="196" t="str">
        <f>IFERROR(VLOOKUP(B220,【支出】基礎データ!C:P,5),"")</f>
        <v/>
      </c>
      <c r="I220" s="219" t="str">
        <f>IFERROR(VLOOKUP(B220,【支出】基礎データ!C:O,8),"")</f>
        <v/>
      </c>
      <c r="J220" s="193"/>
      <c r="K220" s="194" t="str">
        <f>IFERROR(VLOOKUP(B220,【支出】基礎データ!C:P,9),"")</f>
        <v/>
      </c>
      <c r="L220" s="195"/>
      <c r="M220" s="193"/>
      <c r="N220" s="194" t="str">
        <f>IFERROR(VLOOKUP(B220,【支出】基礎データ!C:O,10),"")</f>
        <v/>
      </c>
      <c r="O220" s="195"/>
      <c r="P220" s="196" t="str">
        <f>IFERROR(VLOOKUP(B220,【支出】基礎データ!C:O,11),"")</f>
        <v/>
      </c>
      <c r="Q220" s="197" t="str">
        <f>IFERROR(VLOOKUP(B220,【支出】基礎データ!C:O,12),"")</f>
        <v/>
      </c>
      <c r="R220" s="198" t="str">
        <f>IFERROR(VLOOKUP(B220,【支出】基礎データ!C:O,13),"")</f>
        <v/>
      </c>
      <c r="S220" s="265" t="str">
        <f>IFERROR(VLOOKUP(B220,【支出】基礎データ!C:P,14),"")</f>
        <v/>
      </c>
    </row>
    <row r="221" spans="1:19" ht="24.75" customHeight="1" x14ac:dyDescent="0.2">
      <c r="A221" s="146">
        <v>37</v>
      </c>
      <c r="B221" s="146" t="e">
        <v>#VALUE!</v>
      </c>
      <c r="C221" s="263"/>
      <c r="D221" s="264" t="str">
        <f>IFERROR(VLOOKUP(B221,【支出】基礎データ!C:O,6),"")</f>
        <v/>
      </c>
      <c r="E221" s="190"/>
      <c r="F221" s="191" t="str">
        <f>IFERROR(VLOOKUP(B221,【支出】基礎データ!C:O,7),"")</f>
        <v/>
      </c>
      <c r="G221" s="192"/>
      <c r="H221" s="196" t="str">
        <f>IFERROR(VLOOKUP(B221,【支出】基礎データ!C:P,5),"")</f>
        <v/>
      </c>
      <c r="I221" s="219" t="str">
        <f>IFERROR(VLOOKUP(B221,【支出】基礎データ!C:O,8),"")</f>
        <v/>
      </c>
      <c r="J221" s="193"/>
      <c r="K221" s="194" t="str">
        <f>IFERROR(VLOOKUP(B221,【支出】基礎データ!C:P,9),"")</f>
        <v/>
      </c>
      <c r="L221" s="195"/>
      <c r="M221" s="193"/>
      <c r="N221" s="194" t="str">
        <f>IFERROR(VLOOKUP(B221,【支出】基礎データ!C:O,10),"")</f>
        <v/>
      </c>
      <c r="O221" s="195"/>
      <c r="P221" s="196" t="str">
        <f>IFERROR(VLOOKUP(B221,【支出】基礎データ!C:O,11),"")</f>
        <v/>
      </c>
      <c r="Q221" s="197" t="str">
        <f>IFERROR(VLOOKUP(B221,【支出】基礎データ!C:O,12),"")</f>
        <v/>
      </c>
      <c r="R221" s="198" t="str">
        <f>IFERROR(VLOOKUP(B221,【支出】基礎データ!C:O,13),"")</f>
        <v/>
      </c>
      <c r="S221" s="265" t="str">
        <f>IFERROR(VLOOKUP(B221,【支出】基礎データ!C:P,14),"")</f>
        <v/>
      </c>
    </row>
    <row r="222" spans="1:19" ht="24.75" customHeight="1" x14ac:dyDescent="0.2">
      <c r="A222" s="146">
        <v>38</v>
      </c>
      <c r="B222" s="146" t="e">
        <v>#VALUE!</v>
      </c>
      <c r="C222" s="263"/>
      <c r="D222" s="264" t="str">
        <f>IFERROR(VLOOKUP(B222,【支出】基礎データ!C:O,6),"")</f>
        <v/>
      </c>
      <c r="E222" s="190"/>
      <c r="F222" s="191" t="str">
        <f>IFERROR(VLOOKUP(B222,【支出】基礎データ!C:O,7),"")</f>
        <v/>
      </c>
      <c r="G222" s="192"/>
      <c r="H222" s="196" t="str">
        <f>IFERROR(VLOOKUP(B222,【支出】基礎データ!C:P,5),"")</f>
        <v/>
      </c>
      <c r="I222" s="219" t="str">
        <f>IFERROR(VLOOKUP(B222,【支出】基礎データ!C:O,8),"")</f>
        <v/>
      </c>
      <c r="J222" s="193"/>
      <c r="K222" s="194" t="str">
        <f>IFERROR(VLOOKUP(B222,【支出】基礎データ!C:P,9),"")</f>
        <v/>
      </c>
      <c r="L222" s="195"/>
      <c r="M222" s="193"/>
      <c r="N222" s="194" t="str">
        <f>IFERROR(VLOOKUP(B222,【支出】基礎データ!C:O,10),"")</f>
        <v/>
      </c>
      <c r="O222" s="195"/>
      <c r="P222" s="196" t="str">
        <f>IFERROR(VLOOKUP(B222,【支出】基礎データ!C:O,11),"")</f>
        <v/>
      </c>
      <c r="Q222" s="197" t="str">
        <f>IFERROR(VLOOKUP(B222,【支出】基礎データ!C:O,12),"")</f>
        <v/>
      </c>
      <c r="R222" s="198" t="str">
        <f>IFERROR(VLOOKUP(B222,【支出】基礎データ!C:O,13),"")</f>
        <v/>
      </c>
      <c r="S222" s="265" t="str">
        <f>IFERROR(VLOOKUP(B222,【支出】基礎データ!C:P,14),"")</f>
        <v/>
      </c>
    </row>
    <row r="223" spans="1:19" ht="24.75" customHeight="1" x14ac:dyDescent="0.2">
      <c r="A223" s="146">
        <v>39</v>
      </c>
      <c r="B223" s="146" t="e">
        <v>#VALUE!</v>
      </c>
      <c r="C223" s="263"/>
      <c r="D223" s="264" t="str">
        <f>IFERROR(VLOOKUP(B223,【支出】基礎データ!C:O,6),"")</f>
        <v/>
      </c>
      <c r="E223" s="190"/>
      <c r="F223" s="191" t="str">
        <f>IFERROR(VLOOKUP(B223,【支出】基礎データ!C:O,7),"")</f>
        <v/>
      </c>
      <c r="G223" s="192"/>
      <c r="H223" s="196" t="str">
        <f>IFERROR(VLOOKUP(B223,【支出】基礎データ!C:P,5),"")</f>
        <v/>
      </c>
      <c r="I223" s="219" t="str">
        <f>IFERROR(VLOOKUP(B223,【支出】基礎データ!C:O,8),"")</f>
        <v/>
      </c>
      <c r="J223" s="193"/>
      <c r="K223" s="194" t="str">
        <f>IFERROR(VLOOKUP(B223,【支出】基礎データ!C:P,9),"")</f>
        <v/>
      </c>
      <c r="L223" s="195"/>
      <c r="M223" s="193"/>
      <c r="N223" s="194" t="str">
        <f>IFERROR(VLOOKUP(B223,【支出】基礎データ!C:O,10),"")</f>
        <v/>
      </c>
      <c r="O223" s="195"/>
      <c r="P223" s="196" t="str">
        <f>IFERROR(VLOOKUP(B223,【支出】基礎データ!C:O,11),"")</f>
        <v/>
      </c>
      <c r="Q223" s="197" t="str">
        <f>IFERROR(VLOOKUP(B223,【支出】基礎データ!C:O,12),"")</f>
        <v/>
      </c>
      <c r="R223" s="198" t="str">
        <f>IFERROR(VLOOKUP(B223,【支出】基礎データ!C:O,13),"")</f>
        <v/>
      </c>
      <c r="S223" s="265" t="str">
        <f>IFERROR(VLOOKUP(B223,【支出】基礎データ!C:P,14),"")</f>
        <v/>
      </c>
    </row>
    <row r="224" spans="1:19" ht="24.75" customHeight="1" x14ac:dyDescent="0.2">
      <c r="A224" s="146">
        <v>40</v>
      </c>
      <c r="B224" s="146" t="e">
        <v>#VALUE!</v>
      </c>
      <c r="C224" s="263"/>
      <c r="D224" s="264" t="str">
        <f>IFERROR(VLOOKUP(B224,【支出】基礎データ!C:O,6),"")</f>
        <v/>
      </c>
      <c r="E224" s="190"/>
      <c r="F224" s="191" t="str">
        <f>IFERROR(VLOOKUP(B224,【支出】基礎データ!C:O,7),"")</f>
        <v/>
      </c>
      <c r="G224" s="192"/>
      <c r="H224" s="196" t="str">
        <f>IFERROR(VLOOKUP(B224,【支出】基礎データ!C:P,5),"")</f>
        <v/>
      </c>
      <c r="I224" s="219" t="str">
        <f>IFERROR(VLOOKUP(B224,【支出】基礎データ!C:O,8),"")</f>
        <v/>
      </c>
      <c r="J224" s="193"/>
      <c r="K224" s="194" t="str">
        <f>IFERROR(VLOOKUP(B224,【支出】基礎データ!C:P,9),"")</f>
        <v/>
      </c>
      <c r="L224" s="195"/>
      <c r="M224" s="193"/>
      <c r="N224" s="194" t="str">
        <f>IFERROR(VLOOKUP(B224,【支出】基礎データ!C:O,10),"")</f>
        <v/>
      </c>
      <c r="O224" s="195"/>
      <c r="P224" s="196" t="str">
        <f>IFERROR(VLOOKUP(B224,【支出】基礎データ!C:O,11),"")</f>
        <v/>
      </c>
      <c r="Q224" s="197" t="str">
        <f>IFERROR(VLOOKUP(B224,【支出】基礎データ!C:O,12),"")</f>
        <v/>
      </c>
      <c r="R224" s="198" t="str">
        <f>IFERROR(VLOOKUP(B224,【支出】基礎データ!C:O,13),"")</f>
        <v/>
      </c>
      <c r="S224" s="265" t="str">
        <f>IFERROR(VLOOKUP(B224,【支出】基礎データ!C:P,14),"")</f>
        <v/>
      </c>
    </row>
    <row r="225" spans="1:22" ht="24.75" customHeight="1" x14ac:dyDescent="0.2">
      <c r="A225" s="146">
        <v>41</v>
      </c>
      <c r="B225" s="146" t="e">
        <v>#VALUE!</v>
      </c>
      <c r="C225" s="263"/>
      <c r="D225" s="264" t="str">
        <f>IFERROR(VLOOKUP(B225,【支出】基礎データ!C:O,6),"")</f>
        <v/>
      </c>
      <c r="E225" s="190"/>
      <c r="F225" s="191" t="str">
        <f>IFERROR(VLOOKUP(B225,【支出】基礎データ!C:O,7),"")</f>
        <v/>
      </c>
      <c r="G225" s="192"/>
      <c r="H225" s="196" t="str">
        <f>IFERROR(VLOOKUP(B225,【支出】基礎データ!C:P,5),"")</f>
        <v/>
      </c>
      <c r="I225" s="219" t="str">
        <f>IFERROR(VLOOKUP(B225,【支出】基礎データ!C:O,8),"")</f>
        <v/>
      </c>
      <c r="J225" s="193"/>
      <c r="K225" s="194" t="str">
        <f>IFERROR(VLOOKUP(B225,【支出】基礎データ!C:P,9),"")</f>
        <v/>
      </c>
      <c r="L225" s="195"/>
      <c r="M225" s="193"/>
      <c r="N225" s="194" t="str">
        <f>IFERROR(VLOOKUP(B225,【支出】基礎データ!C:O,10),"")</f>
        <v/>
      </c>
      <c r="O225" s="195"/>
      <c r="P225" s="196" t="str">
        <f>IFERROR(VLOOKUP(B225,【支出】基礎データ!C:O,11),"")</f>
        <v/>
      </c>
      <c r="Q225" s="197" t="str">
        <f>IFERROR(VLOOKUP(B225,【支出】基礎データ!C:O,12),"")</f>
        <v/>
      </c>
      <c r="R225" s="198" t="str">
        <f>IFERROR(VLOOKUP(B225,【支出】基礎データ!C:O,13),"")</f>
        <v/>
      </c>
      <c r="S225" s="265" t="str">
        <f>IFERROR(VLOOKUP(B225,【支出】基礎データ!C:P,14),"")</f>
        <v/>
      </c>
    </row>
    <row r="226" spans="1:22" ht="24.75" customHeight="1" x14ac:dyDescent="0.2">
      <c r="A226" s="24"/>
      <c r="B226" s="146"/>
      <c r="C226" s="326" t="s">
        <v>34</v>
      </c>
      <c r="D226" s="327"/>
      <c r="E226" s="266"/>
      <c r="F226" s="191">
        <f>SUM(F185:F225)</f>
        <v>0</v>
      </c>
      <c r="G226" s="192"/>
      <c r="H226" s="196"/>
      <c r="I226" s="262"/>
      <c r="J226" s="193"/>
      <c r="K226" s="194"/>
      <c r="L226" s="195"/>
      <c r="M226" s="193"/>
      <c r="N226" s="194"/>
      <c r="O226" s="195"/>
      <c r="P226" s="196"/>
      <c r="Q226" s="197"/>
      <c r="R226" s="198"/>
      <c r="S226" s="265"/>
    </row>
    <row r="227" spans="1:22" ht="24.75" customHeight="1" x14ac:dyDescent="0.2">
      <c r="A227" s="24" t="e">
        <f>DGET(【支出】基礎データ!C:R,1,U227:V228)</f>
        <v>#NUM!</v>
      </c>
      <c r="B227" s="146">
        <v>8</v>
      </c>
      <c r="C227" s="368" t="s">
        <v>125</v>
      </c>
      <c r="D227" s="369"/>
      <c r="E227" s="260"/>
      <c r="F227" s="261"/>
      <c r="G227" s="192"/>
      <c r="H227" s="262"/>
      <c r="I227" s="262"/>
      <c r="J227" s="193"/>
      <c r="K227" s="194"/>
      <c r="L227" s="195"/>
      <c r="M227" s="193"/>
      <c r="N227" s="194"/>
      <c r="O227" s="195"/>
      <c r="P227" s="196"/>
      <c r="Q227" s="197"/>
      <c r="R227" s="198"/>
      <c r="S227" s="265"/>
      <c r="U227" s="10" t="s">
        <v>24</v>
      </c>
      <c r="V227" s="10" t="s">
        <v>40</v>
      </c>
    </row>
    <row r="228" spans="1:22" ht="24.75" customHeight="1" x14ac:dyDescent="0.2">
      <c r="A228" s="146">
        <v>1</v>
      </c>
      <c r="B228" s="146" t="e">
        <f t="dataTable" ref="B228:B247" dt2D="1" dtr="1" r1="U228" r2="V228"/>
        <v>#VALUE!</v>
      </c>
      <c r="C228" s="263"/>
      <c r="D228" s="264" t="str">
        <f>IFERROR(VLOOKUP(B228,【支出】基礎データ!C:O,6),"")</f>
        <v/>
      </c>
      <c r="E228" s="190"/>
      <c r="F228" s="191" t="str">
        <f>IFERROR(VLOOKUP(B228,【支出】基礎データ!C:O,7),"")</f>
        <v/>
      </c>
      <c r="G228" s="192"/>
      <c r="H228" s="196" t="str">
        <f>IFERROR(VLOOKUP(B228,【支出】基礎データ!C:P,5),"")</f>
        <v/>
      </c>
      <c r="I228" s="219" t="str">
        <f>IFERROR(VLOOKUP(B228,【支出】基礎データ!C:O,8),"")</f>
        <v/>
      </c>
      <c r="J228" s="193"/>
      <c r="K228" s="194" t="str">
        <f>IFERROR(VLOOKUP(B228,【支出】基礎データ!C:P,9),"")</f>
        <v/>
      </c>
      <c r="L228" s="195"/>
      <c r="M228" s="193"/>
      <c r="N228" s="194" t="str">
        <f>IFERROR(VLOOKUP(B228,【支出】基礎データ!C:O,10),"")</f>
        <v/>
      </c>
      <c r="O228" s="195"/>
      <c r="P228" s="196" t="str">
        <f>IFERROR(VLOOKUP(B228,【支出】基礎データ!C:O,11),"")</f>
        <v/>
      </c>
      <c r="Q228" s="197" t="str">
        <f>IFERROR(VLOOKUP(B228,【支出】基礎データ!C:O,12),"")</f>
        <v/>
      </c>
      <c r="R228" s="198" t="str">
        <f>IFERROR(VLOOKUP(B228,【支出】基礎データ!C:O,13),"")</f>
        <v/>
      </c>
      <c r="S228" s="265" t="str">
        <f>IFERROR(VLOOKUP(B228,【支出】基礎データ!C:P,14),"")</f>
        <v/>
      </c>
      <c r="U228" s="1"/>
      <c r="V228" s="1"/>
    </row>
    <row r="229" spans="1:22" ht="24.75" customHeight="1" x14ac:dyDescent="0.2">
      <c r="A229" s="146">
        <v>2</v>
      </c>
      <c r="B229" s="146" t="e">
        <v>#VALUE!</v>
      </c>
      <c r="C229" s="263"/>
      <c r="D229" s="264" t="str">
        <f>IFERROR(VLOOKUP(B229,【支出】基礎データ!C:O,6),"")</f>
        <v/>
      </c>
      <c r="E229" s="190"/>
      <c r="F229" s="191" t="str">
        <f>IFERROR(VLOOKUP(B229,【支出】基礎データ!C:O,7),"")</f>
        <v/>
      </c>
      <c r="G229" s="192"/>
      <c r="H229" s="196" t="str">
        <f>IFERROR(VLOOKUP(B229,【支出】基礎データ!C:P,5),"")</f>
        <v/>
      </c>
      <c r="I229" s="219" t="str">
        <f>IFERROR(VLOOKUP(B229,【支出】基礎データ!C:O,8),"")</f>
        <v/>
      </c>
      <c r="J229" s="193"/>
      <c r="K229" s="194" t="str">
        <f>IFERROR(VLOOKUP(B229,【支出】基礎データ!C:P,9),"")</f>
        <v/>
      </c>
      <c r="L229" s="195"/>
      <c r="M229" s="193"/>
      <c r="N229" s="194" t="str">
        <f>IFERROR(VLOOKUP(B229,【支出】基礎データ!C:O,10),"")</f>
        <v/>
      </c>
      <c r="O229" s="195"/>
      <c r="P229" s="196" t="str">
        <f>IFERROR(VLOOKUP(B229,【支出】基礎データ!C:O,11),"")</f>
        <v/>
      </c>
      <c r="Q229" s="197" t="str">
        <f>IFERROR(VLOOKUP(B229,【支出】基礎データ!C:O,12),"")</f>
        <v/>
      </c>
      <c r="R229" s="198" t="str">
        <f>IFERROR(VLOOKUP(B229,【支出】基礎データ!C:O,13),"")</f>
        <v/>
      </c>
      <c r="S229" s="265" t="str">
        <f>IFERROR(VLOOKUP(B229,【支出】基礎データ!C:P,14),"")</f>
        <v/>
      </c>
    </row>
    <row r="230" spans="1:22" ht="24.75" customHeight="1" x14ac:dyDescent="0.2">
      <c r="A230" s="146">
        <v>3</v>
      </c>
      <c r="B230" s="146" t="e">
        <v>#VALUE!</v>
      </c>
      <c r="C230" s="263"/>
      <c r="D230" s="264" t="str">
        <f>IFERROR(VLOOKUP(B230,【支出】基礎データ!C:O,6),"")</f>
        <v/>
      </c>
      <c r="E230" s="190"/>
      <c r="F230" s="191" t="str">
        <f>IFERROR(VLOOKUP(B230,【支出】基礎データ!C:O,7),"")</f>
        <v/>
      </c>
      <c r="G230" s="192"/>
      <c r="H230" s="196" t="str">
        <f>IFERROR(VLOOKUP(B230,【支出】基礎データ!C:P,5),"")</f>
        <v/>
      </c>
      <c r="I230" s="219" t="str">
        <f>IFERROR(VLOOKUP(B230,【支出】基礎データ!C:O,8),"")</f>
        <v/>
      </c>
      <c r="J230" s="193"/>
      <c r="K230" s="194" t="str">
        <f>IFERROR(VLOOKUP(B230,【支出】基礎データ!C:P,9),"")</f>
        <v/>
      </c>
      <c r="L230" s="195"/>
      <c r="M230" s="193"/>
      <c r="N230" s="194" t="str">
        <f>IFERROR(VLOOKUP(B230,【支出】基礎データ!C:O,10),"")</f>
        <v/>
      </c>
      <c r="O230" s="195"/>
      <c r="P230" s="196" t="str">
        <f>IFERROR(VLOOKUP(B230,【支出】基礎データ!C:O,11),"")</f>
        <v/>
      </c>
      <c r="Q230" s="197" t="str">
        <f>IFERROR(VLOOKUP(B230,【支出】基礎データ!C:O,12),"")</f>
        <v/>
      </c>
      <c r="R230" s="198" t="str">
        <f>IFERROR(VLOOKUP(B230,【支出】基礎データ!C:O,13),"")</f>
        <v/>
      </c>
      <c r="S230" s="265" t="str">
        <f>IFERROR(VLOOKUP(B230,【支出】基礎データ!C:P,14),"")</f>
        <v/>
      </c>
    </row>
    <row r="231" spans="1:22" ht="24.75" customHeight="1" x14ac:dyDescent="0.2">
      <c r="A231" s="146">
        <v>4</v>
      </c>
      <c r="B231" s="146" t="e">
        <v>#VALUE!</v>
      </c>
      <c r="C231" s="263"/>
      <c r="D231" s="264" t="str">
        <f>IFERROR(VLOOKUP(B231,【支出】基礎データ!C:O,6),"")</f>
        <v/>
      </c>
      <c r="E231" s="190"/>
      <c r="F231" s="191" t="str">
        <f>IFERROR(VLOOKUP(B231,【支出】基礎データ!C:O,7),"")</f>
        <v/>
      </c>
      <c r="G231" s="192"/>
      <c r="H231" s="196" t="str">
        <f>IFERROR(VLOOKUP(B231,【支出】基礎データ!C:P,5),"")</f>
        <v/>
      </c>
      <c r="I231" s="219" t="str">
        <f>IFERROR(VLOOKUP(B231,【支出】基礎データ!C:O,8),"")</f>
        <v/>
      </c>
      <c r="J231" s="193"/>
      <c r="K231" s="194" t="str">
        <f>IFERROR(VLOOKUP(B231,【支出】基礎データ!C:P,9),"")</f>
        <v/>
      </c>
      <c r="L231" s="195"/>
      <c r="M231" s="193"/>
      <c r="N231" s="194" t="str">
        <f>IFERROR(VLOOKUP(B231,【支出】基礎データ!C:O,10),"")</f>
        <v/>
      </c>
      <c r="O231" s="195"/>
      <c r="P231" s="196" t="str">
        <f>IFERROR(VLOOKUP(B231,【支出】基礎データ!C:O,11),"")</f>
        <v/>
      </c>
      <c r="Q231" s="197" t="str">
        <f>IFERROR(VLOOKUP(B231,【支出】基礎データ!C:O,12),"")</f>
        <v/>
      </c>
      <c r="R231" s="198" t="str">
        <f>IFERROR(VLOOKUP(B231,【支出】基礎データ!C:O,13),"")</f>
        <v/>
      </c>
      <c r="S231" s="265" t="str">
        <f>IFERROR(VLOOKUP(B231,【支出】基礎データ!C:P,14),"")</f>
        <v/>
      </c>
    </row>
    <row r="232" spans="1:22" ht="24.75" customHeight="1" x14ac:dyDescent="0.2">
      <c r="A232" s="146">
        <v>5</v>
      </c>
      <c r="B232" s="146" t="e">
        <v>#VALUE!</v>
      </c>
      <c r="C232" s="263"/>
      <c r="D232" s="264" t="str">
        <f>IFERROR(VLOOKUP(B232,【支出】基礎データ!C:O,6),"")</f>
        <v/>
      </c>
      <c r="E232" s="190"/>
      <c r="F232" s="191" t="str">
        <f>IFERROR(VLOOKUP(B232,【支出】基礎データ!C:O,7),"")</f>
        <v/>
      </c>
      <c r="G232" s="192"/>
      <c r="H232" s="196" t="str">
        <f>IFERROR(VLOOKUP(B232,【支出】基礎データ!C:P,5),"")</f>
        <v/>
      </c>
      <c r="I232" s="219" t="str">
        <f>IFERROR(VLOOKUP(B232,【支出】基礎データ!C:O,8),"")</f>
        <v/>
      </c>
      <c r="J232" s="193"/>
      <c r="K232" s="194" t="str">
        <f>IFERROR(VLOOKUP(B232,【支出】基礎データ!C:P,9),"")</f>
        <v/>
      </c>
      <c r="L232" s="195"/>
      <c r="M232" s="193"/>
      <c r="N232" s="194" t="str">
        <f>IFERROR(VLOOKUP(B232,【支出】基礎データ!C:O,10),"")</f>
        <v/>
      </c>
      <c r="O232" s="195"/>
      <c r="P232" s="196" t="str">
        <f>IFERROR(VLOOKUP(B232,【支出】基礎データ!C:O,11),"")</f>
        <v/>
      </c>
      <c r="Q232" s="197" t="str">
        <f>IFERROR(VLOOKUP(B232,【支出】基礎データ!C:O,12),"")</f>
        <v/>
      </c>
      <c r="R232" s="198" t="str">
        <f>IFERROR(VLOOKUP(B232,【支出】基礎データ!C:O,13),"")</f>
        <v/>
      </c>
      <c r="S232" s="265" t="str">
        <f>IFERROR(VLOOKUP(B232,【支出】基礎データ!C:P,14),"")</f>
        <v/>
      </c>
    </row>
    <row r="233" spans="1:22" ht="24.75" customHeight="1" x14ac:dyDescent="0.2">
      <c r="A233" s="146">
        <v>6</v>
      </c>
      <c r="B233" s="146" t="e">
        <v>#VALUE!</v>
      </c>
      <c r="C233" s="263"/>
      <c r="D233" s="264" t="str">
        <f>IFERROR(VLOOKUP(B233,【支出】基礎データ!C:O,6),"")</f>
        <v/>
      </c>
      <c r="E233" s="190"/>
      <c r="F233" s="191" t="str">
        <f>IFERROR(VLOOKUP(B233,【支出】基礎データ!C:O,7),"")</f>
        <v/>
      </c>
      <c r="G233" s="192"/>
      <c r="H233" s="196" t="str">
        <f>IFERROR(VLOOKUP(B233,【支出】基礎データ!C:P,5),"")</f>
        <v/>
      </c>
      <c r="I233" s="219" t="str">
        <f>IFERROR(VLOOKUP(B233,【支出】基礎データ!C:O,8),"")</f>
        <v/>
      </c>
      <c r="J233" s="193"/>
      <c r="K233" s="194" t="str">
        <f>IFERROR(VLOOKUP(B233,【支出】基礎データ!C:P,9),"")</f>
        <v/>
      </c>
      <c r="L233" s="195"/>
      <c r="M233" s="193"/>
      <c r="N233" s="194" t="str">
        <f>IFERROR(VLOOKUP(B233,【支出】基礎データ!C:O,10),"")</f>
        <v/>
      </c>
      <c r="O233" s="195"/>
      <c r="P233" s="196" t="str">
        <f>IFERROR(VLOOKUP(B233,【支出】基礎データ!C:O,11),"")</f>
        <v/>
      </c>
      <c r="Q233" s="197" t="str">
        <f>IFERROR(VLOOKUP(B233,【支出】基礎データ!C:O,12),"")</f>
        <v/>
      </c>
      <c r="R233" s="198" t="str">
        <f>IFERROR(VLOOKUP(B233,【支出】基礎データ!C:O,13),"")</f>
        <v/>
      </c>
      <c r="S233" s="265" t="str">
        <f>IFERROR(VLOOKUP(B233,【支出】基礎データ!C:P,14),"")</f>
        <v/>
      </c>
    </row>
    <row r="234" spans="1:22" ht="24.75" customHeight="1" x14ac:dyDescent="0.2">
      <c r="A234" s="146">
        <v>7</v>
      </c>
      <c r="B234" s="146" t="e">
        <v>#VALUE!</v>
      </c>
      <c r="C234" s="263"/>
      <c r="D234" s="264" t="str">
        <f>IFERROR(VLOOKUP(B234,【支出】基礎データ!C:O,6),"")</f>
        <v/>
      </c>
      <c r="E234" s="190"/>
      <c r="F234" s="191" t="str">
        <f>IFERROR(VLOOKUP(B234,【支出】基礎データ!C:O,7),"")</f>
        <v/>
      </c>
      <c r="G234" s="192"/>
      <c r="H234" s="196" t="str">
        <f>IFERROR(VLOOKUP(B234,【支出】基礎データ!C:P,5),"")</f>
        <v/>
      </c>
      <c r="I234" s="219" t="str">
        <f>IFERROR(VLOOKUP(B234,【支出】基礎データ!C:O,8),"")</f>
        <v/>
      </c>
      <c r="J234" s="193"/>
      <c r="K234" s="194" t="str">
        <f>IFERROR(VLOOKUP(B234,【支出】基礎データ!C:P,9),"")</f>
        <v/>
      </c>
      <c r="L234" s="195"/>
      <c r="M234" s="193"/>
      <c r="N234" s="194" t="str">
        <f>IFERROR(VLOOKUP(B234,【支出】基礎データ!C:O,10),"")</f>
        <v/>
      </c>
      <c r="O234" s="195"/>
      <c r="P234" s="196" t="str">
        <f>IFERROR(VLOOKUP(B234,【支出】基礎データ!C:O,11),"")</f>
        <v/>
      </c>
      <c r="Q234" s="197" t="str">
        <f>IFERROR(VLOOKUP(B234,【支出】基礎データ!C:O,12),"")</f>
        <v/>
      </c>
      <c r="R234" s="198" t="str">
        <f>IFERROR(VLOOKUP(B234,【支出】基礎データ!C:O,13),"")</f>
        <v/>
      </c>
      <c r="S234" s="265" t="str">
        <f>IFERROR(VLOOKUP(B234,【支出】基礎データ!C:P,14),"")</f>
        <v/>
      </c>
    </row>
    <row r="235" spans="1:22" ht="24.75" customHeight="1" x14ac:dyDescent="0.2">
      <c r="A235" s="146">
        <v>8</v>
      </c>
      <c r="B235" s="146" t="e">
        <v>#VALUE!</v>
      </c>
      <c r="C235" s="263"/>
      <c r="D235" s="264" t="str">
        <f>IFERROR(VLOOKUP(B235,【支出】基礎データ!C:O,6),"")</f>
        <v/>
      </c>
      <c r="E235" s="190"/>
      <c r="F235" s="191" t="str">
        <f>IFERROR(VLOOKUP(B235,【支出】基礎データ!C:O,7),"")</f>
        <v/>
      </c>
      <c r="G235" s="192"/>
      <c r="H235" s="196" t="str">
        <f>IFERROR(VLOOKUP(B235,【支出】基礎データ!C:P,5),"")</f>
        <v/>
      </c>
      <c r="I235" s="219" t="str">
        <f>IFERROR(VLOOKUP(B235,【支出】基礎データ!C:O,8),"")</f>
        <v/>
      </c>
      <c r="J235" s="193"/>
      <c r="K235" s="194" t="str">
        <f>IFERROR(VLOOKUP(B235,【支出】基礎データ!C:P,9),"")</f>
        <v/>
      </c>
      <c r="L235" s="195"/>
      <c r="M235" s="193"/>
      <c r="N235" s="194" t="str">
        <f>IFERROR(VLOOKUP(B235,【支出】基礎データ!C:O,10),"")</f>
        <v/>
      </c>
      <c r="O235" s="195"/>
      <c r="P235" s="196" t="str">
        <f>IFERROR(VLOOKUP(B235,【支出】基礎データ!C:O,11),"")</f>
        <v/>
      </c>
      <c r="Q235" s="197" t="str">
        <f>IFERROR(VLOOKUP(B235,【支出】基礎データ!C:O,12),"")</f>
        <v/>
      </c>
      <c r="R235" s="198" t="str">
        <f>IFERROR(VLOOKUP(B235,【支出】基礎データ!C:O,13),"")</f>
        <v/>
      </c>
      <c r="S235" s="265" t="str">
        <f>IFERROR(VLOOKUP(B235,【支出】基礎データ!C:P,14),"")</f>
        <v/>
      </c>
    </row>
    <row r="236" spans="1:22" ht="24.75" customHeight="1" x14ac:dyDescent="0.2">
      <c r="A236" s="146">
        <v>9</v>
      </c>
      <c r="B236" s="146" t="e">
        <v>#VALUE!</v>
      </c>
      <c r="C236" s="263"/>
      <c r="D236" s="264" t="str">
        <f>IFERROR(VLOOKUP(B236,【支出】基礎データ!C:O,6),"")</f>
        <v/>
      </c>
      <c r="E236" s="190"/>
      <c r="F236" s="191" t="str">
        <f>IFERROR(VLOOKUP(B236,【支出】基礎データ!C:O,7),"")</f>
        <v/>
      </c>
      <c r="G236" s="192"/>
      <c r="H236" s="196" t="str">
        <f>IFERROR(VLOOKUP(B236,【支出】基礎データ!C:P,5),"")</f>
        <v/>
      </c>
      <c r="I236" s="219" t="str">
        <f>IFERROR(VLOOKUP(B236,【支出】基礎データ!C:O,8),"")</f>
        <v/>
      </c>
      <c r="J236" s="193"/>
      <c r="K236" s="194" t="str">
        <f>IFERROR(VLOOKUP(B236,【支出】基礎データ!C:P,9),"")</f>
        <v/>
      </c>
      <c r="L236" s="195"/>
      <c r="M236" s="193"/>
      <c r="N236" s="194" t="str">
        <f>IFERROR(VLOOKUP(B236,【支出】基礎データ!C:O,10),"")</f>
        <v/>
      </c>
      <c r="O236" s="195"/>
      <c r="P236" s="196" t="str">
        <f>IFERROR(VLOOKUP(B236,【支出】基礎データ!C:O,11),"")</f>
        <v/>
      </c>
      <c r="Q236" s="197" t="str">
        <f>IFERROR(VLOOKUP(B236,【支出】基礎データ!C:O,12),"")</f>
        <v/>
      </c>
      <c r="R236" s="198" t="str">
        <f>IFERROR(VLOOKUP(B236,【支出】基礎データ!C:O,13),"")</f>
        <v/>
      </c>
      <c r="S236" s="265" t="str">
        <f>IFERROR(VLOOKUP(B236,【支出】基礎データ!C:P,14),"")</f>
        <v/>
      </c>
    </row>
    <row r="237" spans="1:22" ht="24.75" customHeight="1" x14ac:dyDescent="0.2">
      <c r="A237" s="146">
        <v>10</v>
      </c>
      <c r="B237" s="146" t="e">
        <v>#VALUE!</v>
      </c>
      <c r="C237" s="263"/>
      <c r="D237" s="264" t="str">
        <f>IFERROR(VLOOKUP(B237,【支出】基礎データ!C:O,6),"")</f>
        <v/>
      </c>
      <c r="E237" s="190"/>
      <c r="F237" s="191" t="str">
        <f>IFERROR(VLOOKUP(B237,【支出】基礎データ!C:O,7),"")</f>
        <v/>
      </c>
      <c r="G237" s="192"/>
      <c r="H237" s="196" t="str">
        <f>IFERROR(VLOOKUP(B237,【支出】基礎データ!C:P,5),"")</f>
        <v/>
      </c>
      <c r="I237" s="219" t="str">
        <f>IFERROR(VLOOKUP(B237,【支出】基礎データ!C:O,8),"")</f>
        <v/>
      </c>
      <c r="J237" s="193"/>
      <c r="K237" s="194" t="str">
        <f>IFERROR(VLOOKUP(B237,【支出】基礎データ!C:P,9),"")</f>
        <v/>
      </c>
      <c r="L237" s="195"/>
      <c r="M237" s="193"/>
      <c r="N237" s="194" t="str">
        <f>IFERROR(VLOOKUP(B237,【支出】基礎データ!C:O,10),"")</f>
        <v/>
      </c>
      <c r="O237" s="195"/>
      <c r="P237" s="196" t="str">
        <f>IFERROR(VLOOKUP(B237,【支出】基礎データ!C:O,11),"")</f>
        <v/>
      </c>
      <c r="Q237" s="197" t="str">
        <f>IFERROR(VLOOKUP(B237,【支出】基礎データ!C:O,12),"")</f>
        <v/>
      </c>
      <c r="R237" s="198" t="str">
        <f>IFERROR(VLOOKUP(B237,【支出】基礎データ!C:O,13),"")</f>
        <v/>
      </c>
      <c r="S237" s="265" t="str">
        <f>IFERROR(VLOOKUP(B237,【支出】基礎データ!C:P,14),"")</f>
        <v/>
      </c>
    </row>
    <row r="238" spans="1:22" ht="24.75" customHeight="1" x14ac:dyDescent="0.2">
      <c r="A238" s="146">
        <v>11</v>
      </c>
      <c r="B238" s="146" t="e">
        <v>#VALUE!</v>
      </c>
      <c r="C238" s="263"/>
      <c r="D238" s="264" t="str">
        <f>IFERROR(VLOOKUP(B238,【支出】基礎データ!C:O,6),"")</f>
        <v/>
      </c>
      <c r="E238" s="190"/>
      <c r="F238" s="191" t="str">
        <f>IFERROR(VLOOKUP(B238,【支出】基礎データ!C:O,7),"")</f>
        <v/>
      </c>
      <c r="G238" s="192"/>
      <c r="H238" s="196" t="str">
        <f>IFERROR(VLOOKUP(B238,【支出】基礎データ!C:P,5),"")</f>
        <v/>
      </c>
      <c r="I238" s="219" t="str">
        <f>IFERROR(VLOOKUP(B238,【支出】基礎データ!C:O,8),"")</f>
        <v/>
      </c>
      <c r="J238" s="193"/>
      <c r="K238" s="194" t="str">
        <f>IFERROR(VLOOKUP(B238,【支出】基礎データ!C:P,9),"")</f>
        <v/>
      </c>
      <c r="L238" s="195"/>
      <c r="M238" s="193"/>
      <c r="N238" s="194" t="str">
        <f>IFERROR(VLOOKUP(B238,【支出】基礎データ!C:O,10),"")</f>
        <v/>
      </c>
      <c r="O238" s="195"/>
      <c r="P238" s="196" t="str">
        <f>IFERROR(VLOOKUP(B238,【支出】基礎データ!C:O,11),"")</f>
        <v/>
      </c>
      <c r="Q238" s="197" t="str">
        <f>IFERROR(VLOOKUP(B238,【支出】基礎データ!C:O,12),"")</f>
        <v/>
      </c>
      <c r="R238" s="198" t="str">
        <f>IFERROR(VLOOKUP(B238,【支出】基礎データ!C:O,13),"")</f>
        <v/>
      </c>
      <c r="S238" s="265" t="str">
        <f>IFERROR(VLOOKUP(B238,【支出】基礎データ!C:P,14),"")</f>
        <v/>
      </c>
    </row>
    <row r="239" spans="1:22" ht="24.75" customHeight="1" x14ac:dyDescent="0.2">
      <c r="A239" s="146">
        <v>12</v>
      </c>
      <c r="B239" s="146" t="e">
        <v>#VALUE!</v>
      </c>
      <c r="C239" s="263"/>
      <c r="D239" s="264" t="str">
        <f>IFERROR(VLOOKUP(B239,【支出】基礎データ!C:O,6),"")</f>
        <v/>
      </c>
      <c r="E239" s="190"/>
      <c r="F239" s="191" t="str">
        <f>IFERROR(VLOOKUP(B239,【支出】基礎データ!C:O,7),"")</f>
        <v/>
      </c>
      <c r="G239" s="192"/>
      <c r="H239" s="196" t="str">
        <f>IFERROR(VLOOKUP(B239,【支出】基礎データ!C:P,5),"")</f>
        <v/>
      </c>
      <c r="I239" s="219" t="str">
        <f>IFERROR(VLOOKUP(B239,【支出】基礎データ!C:O,8),"")</f>
        <v/>
      </c>
      <c r="J239" s="193"/>
      <c r="K239" s="194" t="str">
        <f>IFERROR(VLOOKUP(B239,【支出】基礎データ!C:P,9),"")</f>
        <v/>
      </c>
      <c r="L239" s="195"/>
      <c r="M239" s="193"/>
      <c r="N239" s="194" t="str">
        <f>IFERROR(VLOOKUP(B239,【支出】基礎データ!C:O,10),"")</f>
        <v/>
      </c>
      <c r="O239" s="195"/>
      <c r="P239" s="196" t="str">
        <f>IFERROR(VLOOKUP(B239,【支出】基礎データ!C:O,11),"")</f>
        <v/>
      </c>
      <c r="Q239" s="197" t="str">
        <f>IFERROR(VLOOKUP(B239,【支出】基礎データ!C:O,12),"")</f>
        <v/>
      </c>
      <c r="R239" s="198" t="str">
        <f>IFERROR(VLOOKUP(B239,【支出】基礎データ!C:O,13),"")</f>
        <v/>
      </c>
      <c r="S239" s="265" t="str">
        <f>IFERROR(VLOOKUP(B239,【支出】基礎データ!C:P,14),"")</f>
        <v/>
      </c>
    </row>
    <row r="240" spans="1:22" ht="24.75" customHeight="1" x14ac:dyDescent="0.2">
      <c r="A240" s="146">
        <v>13</v>
      </c>
      <c r="B240" s="146" t="e">
        <v>#VALUE!</v>
      </c>
      <c r="C240" s="263"/>
      <c r="D240" s="264" t="str">
        <f>IFERROR(VLOOKUP(B240,【支出】基礎データ!C:O,6),"")</f>
        <v/>
      </c>
      <c r="E240" s="190"/>
      <c r="F240" s="191" t="str">
        <f>IFERROR(VLOOKUP(B240,【支出】基礎データ!C:O,7),"")</f>
        <v/>
      </c>
      <c r="G240" s="192"/>
      <c r="H240" s="196" t="str">
        <f>IFERROR(VLOOKUP(B240,【支出】基礎データ!C:P,5),"")</f>
        <v/>
      </c>
      <c r="I240" s="219" t="str">
        <f>IFERROR(VLOOKUP(B240,【支出】基礎データ!C:O,8),"")</f>
        <v/>
      </c>
      <c r="J240" s="193"/>
      <c r="K240" s="194" t="str">
        <f>IFERROR(VLOOKUP(B240,【支出】基礎データ!C:P,9),"")</f>
        <v/>
      </c>
      <c r="L240" s="195"/>
      <c r="M240" s="193"/>
      <c r="N240" s="194" t="str">
        <f>IFERROR(VLOOKUP(B240,【支出】基礎データ!C:O,10),"")</f>
        <v/>
      </c>
      <c r="O240" s="195"/>
      <c r="P240" s="196" t="str">
        <f>IFERROR(VLOOKUP(B240,【支出】基礎データ!C:O,11),"")</f>
        <v/>
      </c>
      <c r="Q240" s="197" t="str">
        <f>IFERROR(VLOOKUP(B240,【支出】基礎データ!C:O,12),"")</f>
        <v/>
      </c>
      <c r="R240" s="198" t="str">
        <f>IFERROR(VLOOKUP(B240,【支出】基礎データ!C:O,13),"")</f>
        <v/>
      </c>
      <c r="S240" s="265" t="str">
        <f>IFERROR(VLOOKUP(B240,【支出】基礎データ!C:P,14),"")</f>
        <v/>
      </c>
    </row>
    <row r="241" spans="1:22" ht="24.75" customHeight="1" x14ac:dyDescent="0.2">
      <c r="A241" s="146">
        <v>14</v>
      </c>
      <c r="B241" s="146" t="e">
        <v>#VALUE!</v>
      </c>
      <c r="C241" s="263"/>
      <c r="D241" s="264" t="str">
        <f>IFERROR(VLOOKUP(B241,【支出】基礎データ!C:O,6),"")</f>
        <v/>
      </c>
      <c r="E241" s="190"/>
      <c r="F241" s="191" t="str">
        <f>IFERROR(VLOOKUP(B241,【支出】基礎データ!C:O,7),"")</f>
        <v/>
      </c>
      <c r="G241" s="192"/>
      <c r="H241" s="196" t="str">
        <f>IFERROR(VLOOKUP(B241,【支出】基礎データ!C:P,5),"")</f>
        <v/>
      </c>
      <c r="I241" s="219" t="str">
        <f>IFERROR(VLOOKUP(B241,【支出】基礎データ!C:O,8),"")</f>
        <v/>
      </c>
      <c r="J241" s="193"/>
      <c r="K241" s="194" t="str">
        <f>IFERROR(VLOOKUP(B241,【支出】基礎データ!C:P,9),"")</f>
        <v/>
      </c>
      <c r="L241" s="195"/>
      <c r="M241" s="193"/>
      <c r="N241" s="194" t="str">
        <f>IFERROR(VLOOKUP(B241,【支出】基礎データ!C:O,10),"")</f>
        <v/>
      </c>
      <c r="O241" s="195"/>
      <c r="P241" s="196" t="str">
        <f>IFERROR(VLOOKUP(B241,【支出】基礎データ!C:O,11),"")</f>
        <v/>
      </c>
      <c r="Q241" s="197" t="str">
        <f>IFERROR(VLOOKUP(B241,【支出】基礎データ!C:O,12),"")</f>
        <v/>
      </c>
      <c r="R241" s="198" t="str">
        <f>IFERROR(VLOOKUP(B241,【支出】基礎データ!C:O,13),"")</f>
        <v/>
      </c>
      <c r="S241" s="265" t="str">
        <f>IFERROR(VLOOKUP(B241,【支出】基礎データ!C:P,14),"")</f>
        <v/>
      </c>
    </row>
    <row r="242" spans="1:22" ht="24.75" customHeight="1" x14ac:dyDescent="0.2">
      <c r="A242" s="146">
        <v>15</v>
      </c>
      <c r="B242" s="146" t="e">
        <v>#VALUE!</v>
      </c>
      <c r="C242" s="263"/>
      <c r="D242" s="264" t="str">
        <f>IFERROR(VLOOKUP(B242,【支出】基礎データ!C:O,6),"")</f>
        <v/>
      </c>
      <c r="E242" s="190"/>
      <c r="F242" s="191" t="str">
        <f>IFERROR(VLOOKUP(B242,【支出】基礎データ!C:O,7),"")</f>
        <v/>
      </c>
      <c r="G242" s="192"/>
      <c r="H242" s="196" t="str">
        <f>IFERROR(VLOOKUP(B242,【支出】基礎データ!C:P,5),"")</f>
        <v/>
      </c>
      <c r="I242" s="219" t="str">
        <f>IFERROR(VLOOKUP(B242,【支出】基礎データ!C:O,8),"")</f>
        <v/>
      </c>
      <c r="J242" s="193"/>
      <c r="K242" s="194" t="str">
        <f>IFERROR(VLOOKUP(B242,【支出】基礎データ!C:P,9),"")</f>
        <v/>
      </c>
      <c r="L242" s="195"/>
      <c r="M242" s="193"/>
      <c r="N242" s="194" t="str">
        <f>IFERROR(VLOOKUP(B242,【支出】基礎データ!C:O,10),"")</f>
        <v/>
      </c>
      <c r="O242" s="195"/>
      <c r="P242" s="196" t="str">
        <f>IFERROR(VLOOKUP(B242,【支出】基礎データ!C:O,11),"")</f>
        <v/>
      </c>
      <c r="Q242" s="197" t="str">
        <f>IFERROR(VLOOKUP(B242,【支出】基礎データ!C:O,12),"")</f>
        <v/>
      </c>
      <c r="R242" s="198" t="str">
        <f>IFERROR(VLOOKUP(B242,【支出】基礎データ!C:O,13),"")</f>
        <v/>
      </c>
      <c r="S242" s="265" t="str">
        <f>IFERROR(VLOOKUP(B242,【支出】基礎データ!C:P,14),"")</f>
        <v/>
      </c>
    </row>
    <row r="243" spans="1:22" ht="24.75" customHeight="1" x14ac:dyDescent="0.2">
      <c r="A243" s="146">
        <v>16</v>
      </c>
      <c r="B243" s="146" t="e">
        <v>#VALUE!</v>
      </c>
      <c r="C243" s="263"/>
      <c r="D243" s="264" t="str">
        <f>IFERROR(VLOOKUP(B243,【支出】基礎データ!C:O,6),"")</f>
        <v/>
      </c>
      <c r="E243" s="190"/>
      <c r="F243" s="191" t="str">
        <f>IFERROR(VLOOKUP(B243,【支出】基礎データ!C:O,7),"")</f>
        <v/>
      </c>
      <c r="G243" s="192"/>
      <c r="H243" s="196" t="str">
        <f>IFERROR(VLOOKUP(B243,【支出】基礎データ!C:P,5),"")</f>
        <v/>
      </c>
      <c r="I243" s="219" t="str">
        <f>IFERROR(VLOOKUP(B243,【支出】基礎データ!C:O,8),"")</f>
        <v/>
      </c>
      <c r="J243" s="193"/>
      <c r="K243" s="194" t="str">
        <f>IFERROR(VLOOKUP(B243,【支出】基礎データ!C:P,9),"")</f>
        <v/>
      </c>
      <c r="L243" s="195"/>
      <c r="M243" s="193"/>
      <c r="N243" s="194" t="str">
        <f>IFERROR(VLOOKUP(B243,【支出】基礎データ!C:O,10),"")</f>
        <v/>
      </c>
      <c r="O243" s="195"/>
      <c r="P243" s="196" t="str">
        <f>IFERROR(VLOOKUP(B243,【支出】基礎データ!C:O,11),"")</f>
        <v/>
      </c>
      <c r="Q243" s="197" t="str">
        <f>IFERROR(VLOOKUP(B243,【支出】基礎データ!C:O,12),"")</f>
        <v/>
      </c>
      <c r="R243" s="198" t="str">
        <f>IFERROR(VLOOKUP(B243,【支出】基礎データ!C:O,13),"")</f>
        <v/>
      </c>
      <c r="S243" s="265" t="str">
        <f>IFERROR(VLOOKUP(B243,【支出】基礎データ!C:P,14),"")</f>
        <v/>
      </c>
    </row>
    <row r="244" spans="1:22" ht="24.75" customHeight="1" x14ac:dyDescent="0.2">
      <c r="A244" s="146">
        <v>17</v>
      </c>
      <c r="B244" s="146" t="e">
        <v>#VALUE!</v>
      </c>
      <c r="C244" s="263"/>
      <c r="D244" s="264" t="str">
        <f>IFERROR(VLOOKUP(B244,【支出】基礎データ!C:O,6),"")</f>
        <v/>
      </c>
      <c r="E244" s="190"/>
      <c r="F244" s="191" t="str">
        <f>IFERROR(VLOOKUP(B244,【支出】基礎データ!C:O,7),"")</f>
        <v/>
      </c>
      <c r="G244" s="192"/>
      <c r="H244" s="196" t="str">
        <f>IFERROR(VLOOKUP(B244,【支出】基礎データ!C:P,5),"")</f>
        <v/>
      </c>
      <c r="I244" s="219" t="str">
        <f>IFERROR(VLOOKUP(B244,【支出】基礎データ!C:O,8),"")</f>
        <v/>
      </c>
      <c r="J244" s="193"/>
      <c r="K244" s="194" t="str">
        <f>IFERROR(VLOOKUP(B244,【支出】基礎データ!C:P,9),"")</f>
        <v/>
      </c>
      <c r="L244" s="195"/>
      <c r="M244" s="193"/>
      <c r="N244" s="194" t="str">
        <f>IFERROR(VLOOKUP(B244,【支出】基礎データ!C:O,10),"")</f>
        <v/>
      </c>
      <c r="O244" s="195"/>
      <c r="P244" s="196" t="str">
        <f>IFERROR(VLOOKUP(B244,【支出】基礎データ!C:O,11),"")</f>
        <v/>
      </c>
      <c r="Q244" s="197" t="str">
        <f>IFERROR(VLOOKUP(B244,【支出】基礎データ!C:O,12),"")</f>
        <v/>
      </c>
      <c r="R244" s="198" t="str">
        <f>IFERROR(VLOOKUP(B244,【支出】基礎データ!C:O,13),"")</f>
        <v/>
      </c>
      <c r="S244" s="265" t="str">
        <f>IFERROR(VLOOKUP(B244,【支出】基礎データ!C:P,14),"")</f>
        <v/>
      </c>
    </row>
    <row r="245" spans="1:22" ht="24.75" customHeight="1" x14ac:dyDescent="0.2">
      <c r="A245" s="146">
        <v>18</v>
      </c>
      <c r="B245" s="146" t="e">
        <v>#VALUE!</v>
      </c>
      <c r="C245" s="263"/>
      <c r="D245" s="264" t="str">
        <f>IFERROR(VLOOKUP(B245,【支出】基礎データ!C:O,6),"")</f>
        <v/>
      </c>
      <c r="E245" s="190"/>
      <c r="F245" s="191" t="str">
        <f>IFERROR(VLOOKUP(B245,【支出】基礎データ!C:O,7),"")</f>
        <v/>
      </c>
      <c r="G245" s="192"/>
      <c r="H245" s="196" t="str">
        <f>IFERROR(VLOOKUP(B245,【支出】基礎データ!C:P,5),"")</f>
        <v/>
      </c>
      <c r="I245" s="219" t="str">
        <f>IFERROR(VLOOKUP(B245,【支出】基礎データ!C:O,8),"")</f>
        <v/>
      </c>
      <c r="J245" s="193"/>
      <c r="K245" s="194" t="str">
        <f>IFERROR(VLOOKUP(B245,【支出】基礎データ!C:P,9),"")</f>
        <v/>
      </c>
      <c r="L245" s="195"/>
      <c r="M245" s="193"/>
      <c r="N245" s="194" t="str">
        <f>IFERROR(VLOOKUP(B245,【支出】基礎データ!C:O,10),"")</f>
        <v/>
      </c>
      <c r="O245" s="195"/>
      <c r="P245" s="196" t="str">
        <f>IFERROR(VLOOKUP(B245,【支出】基礎データ!C:O,11),"")</f>
        <v/>
      </c>
      <c r="Q245" s="197" t="str">
        <f>IFERROR(VLOOKUP(B245,【支出】基礎データ!C:O,12),"")</f>
        <v/>
      </c>
      <c r="R245" s="198" t="str">
        <f>IFERROR(VLOOKUP(B245,【支出】基礎データ!C:O,13),"")</f>
        <v/>
      </c>
      <c r="S245" s="265" t="str">
        <f>IFERROR(VLOOKUP(B245,【支出】基礎データ!C:P,14),"")</f>
        <v/>
      </c>
    </row>
    <row r="246" spans="1:22" ht="24.75" customHeight="1" x14ac:dyDescent="0.2">
      <c r="A246" s="146">
        <v>19</v>
      </c>
      <c r="B246" s="146" t="e">
        <v>#VALUE!</v>
      </c>
      <c r="C246" s="263"/>
      <c r="D246" s="264" t="str">
        <f>IFERROR(VLOOKUP(B246,【支出】基礎データ!C:O,6),"")</f>
        <v/>
      </c>
      <c r="E246" s="190"/>
      <c r="F246" s="191" t="str">
        <f>IFERROR(VLOOKUP(B246,【支出】基礎データ!C:O,7),"")</f>
        <v/>
      </c>
      <c r="G246" s="192"/>
      <c r="H246" s="196" t="str">
        <f>IFERROR(VLOOKUP(B246,【支出】基礎データ!C:P,5),"")</f>
        <v/>
      </c>
      <c r="I246" s="219" t="str">
        <f>IFERROR(VLOOKUP(B246,【支出】基礎データ!C:O,8),"")</f>
        <v/>
      </c>
      <c r="J246" s="193"/>
      <c r="K246" s="194" t="str">
        <f>IFERROR(VLOOKUP(B246,【支出】基礎データ!C:P,9),"")</f>
        <v/>
      </c>
      <c r="L246" s="195"/>
      <c r="M246" s="193"/>
      <c r="N246" s="194" t="str">
        <f>IFERROR(VLOOKUP(B246,【支出】基礎データ!C:O,10),"")</f>
        <v/>
      </c>
      <c r="O246" s="195"/>
      <c r="P246" s="196" t="str">
        <f>IFERROR(VLOOKUP(B246,【支出】基礎データ!C:O,11),"")</f>
        <v/>
      </c>
      <c r="Q246" s="197" t="str">
        <f>IFERROR(VLOOKUP(B246,【支出】基礎データ!C:O,12),"")</f>
        <v/>
      </c>
      <c r="R246" s="198" t="str">
        <f>IFERROR(VLOOKUP(B246,【支出】基礎データ!C:O,13),"")</f>
        <v/>
      </c>
      <c r="S246" s="265" t="str">
        <f>IFERROR(VLOOKUP(B246,【支出】基礎データ!C:P,14),"")</f>
        <v/>
      </c>
    </row>
    <row r="247" spans="1:22" ht="24.75" customHeight="1" x14ac:dyDescent="0.2">
      <c r="A247" s="146">
        <v>20</v>
      </c>
      <c r="B247" s="146" t="e">
        <v>#VALUE!</v>
      </c>
      <c r="C247" s="263"/>
      <c r="D247" s="264" t="str">
        <f>IFERROR(VLOOKUP(B247,【支出】基礎データ!C:O,6),"")</f>
        <v/>
      </c>
      <c r="E247" s="190"/>
      <c r="F247" s="191" t="str">
        <f>IFERROR(VLOOKUP(B247,【支出】基礎データ!C:O,7),"")</f>
        <v/>
      </c>
      <c r="G247" s="192"/>
      <c r="H247" s="196" t="str">
        <f>IFERROR(VLOOKUP(B247,【支出】基礎データ!C:P,5),"")</f>
        <v/>
      </c>
      <c r="I247" s="219" t="str">
        <f>IFERROR(VLOOKUP(B247,【支出】基礎データ!C:O,8),"")</f>
        <v/>
      </c>
      <c r="J247" s="193"/>
      <c r="K247" s="194" t="str">
        <f>IFERROR(VLOOKUP(B247,【支出】基礎データ!C:P,9),"")</f>
        <v/>
      </c>
      <c r="L247" s="195"/>
      <c r="M247" s="193"/>
      <c r="N247" s="194" t="str">
        <f>IFERROR(VLOOKUP(B247,【支出】基礎データ!C:O,10),"")</f>
        <v/>
      </c>
      <c r="O247" s="195"/>
      <c r="P247" s="196" t="str">
        <f>IFERROR(VLOOKUP(B247,【支出】基礎データ!C:O,11),"")</f>
        <v/>
      </c>
      <c r="Q247" s="197" t="str">
        <f>IFERROR(VLOOKUP(B247,【支出】基礎データ!C:O,12),"")</f>
        <v/>
      </c>
      <c r="R247" s="198" t="str">
        <f>IFERROR(VLOOKUP(B247,【支出】基礎データ!C:O,13),"")</f>
        <v/>
      </c>
      <c r="S247" s="265" t="str">
        <f>IFERROR(VLOOKUP(B247,【支出】基礎データ!C:P,14),"")</f>
        <v/>
      </c>
    </row>
    <row r="248" spans="1:22" ht="24.75" customHeight="1" x14ac:dyDescent="0.2">
      <c r="A248" s="24"/>
      <c r="B248" s="146"/>
      <c r="C248" s="326" t="s">
        <v>34</v>
      </c>
      <c r="D248" s="327"/>
      <c r="E248" s="266"/>
      <c r="F248" s="191">
        <f>SUM(F228:F247)</f>
        <v>0</v>
      </c>
      <c r="G248" s="192"/>
      <c r="H248" s="196"/>
      <c r="I248" s="262"/>
      <c r="J248" s="193"/>
      <c r="K248" s="194"/>
      <c r="L248" s="195"/>
      <c r="M248" s="193"/>
      <c r="N248" s="194"/>
      <c r="O248" s="195"/>
      <c r="P248" s="196"/>
      <c r="Q248" s="197"/>
      <c r="R248" s="198"/>
      <c r="S248" s="265"/>
    </row>
    <row r="249" spans="1:22" ht="24.75" customHeight="1" x14ac:dyDescent="0.2">
      <c r="A249" s="24" t="e">
        <f>DGET(【支出】基礎データ!C:R,1,U249:V250)</f>
        <v>#NUM!</v>
      </c>
      <c r="B249" s="146">
        <v>9</v>
      </c>
      <c r="C249" s="368" t="s">
        <v>106</v>
      </c>
      <c r="D249" s="369"/>
      <c r="E249" s="260"/>
      <c r="F249" s="261"/>
      <c r="G249" s="192"/>
      <c r="H249" s="262"/>
      <c r="I249" s="262"/>
      <c r="J249" s="193"/>
      <c r="K249" s="194"/>
      <c r="L249" s="195"/>
      <c r="M249" s="193"/>
      <c r="N249" s="194"/>
      <c r="O249" s="195"/>
      <c r="P249" s="196"/>
      <c r="Q249" s="197"/>
      <c r="R249" s="198"/>
      <c r="S249" s="265"/>
      <c r="U249" s="10" t="s">
        <v>24</v>
      </c>
      <c r="V249" s="10" t="s">
        <v>40</v>
      </c>
    </row>
    <row r="250" spans="1:22" ht="24.75" customHeight="1" x14ac:dyDescent="0.2">
      <c r="A250" s="146">
        <v>1</v>
      </c>
      <c r="B250" s="146" t="e">
        <f t="dataTable" ref="B250:B269" dt2D="1" dtr="1" r1="U250" r2="V250"/>
        <v>#VALUE!</v>
      </c>
      <c r="C250" s="263"/>
      <c r="D250" s="264" t="str">
        <f>IFERROR(VLOOKUP(B250,【支出】基礎データ!C:O,6),"")</f>
        <v/>
      </c>
      <c r="E250" s="190"/>
      <c r="F250" s="191" t="str">
        <f>IFERROR(VLOOKUP(B250,【支出】基礎データ!C:O,7),"")</f>
        <v/>
      </c>
      <c r="G250" s="192"/>
      <c r="H250" s="196" t="str">
        <f>IFERROR(VLOOKUP(B250,【支出】基礎データ!C:P,5),"")</f>
        <v/>
      </c>
      <c r="I250" s="219" t="str">
        <f>IFERROR(VLOOKUP(B250,【支出】基礎データ!C:O,8),"")</f>
        <v/>
      </c>
      <c r="J250" s="193"/>
      <c r="K250" s="194" t="str">
        <f>IFERROR(VLOOKUP(B250,【支出】基礎データ!C:P,9),"")</f>
        <v/>
      </c>
      <c r="L250" s="195"/>
      <c r="M250" s="193"/>
      <c r="N250" s="194" t="str">
        <f>IFERROR(VLOOKUP(B250,【支出】基礎データ!C:O,10),"")</f>
        <v/>
      </c>
      <c r="O250" s="195"/>
      <c r="P250" s="196" t="str">
        <f>IFERROR(VLOOKUP(B250,【支出】基礎データ!C:O,11),"")</f>
        <v/>
      </c>
      <c r="Q250" s="197" t="str">
        <f>IFERROR(VLOOKUP(B250,【支出】基礎データ!C:O,12),"")</f>
        <v/>
      </c>
      <c r="R250" s="198" t="str">
        <f>IFERROR(VLOOKUP(B250,【支出】基礎データ!C:O,13),"")</f>
        <v/>
      </c>
      <c r="S250" s="265" t="str">
        <f>IFERROR(VLOOKUP(B250,【支出】基礎データ!C:P,14),"")</f>
        <v/>
      </c>
      <c r="U250" s="1"/>
      <c r="V250" s="1"/>
    </row>
    <row r="251" spans="1:22" ht="24.75" customHeight="1" x14ac:dyDescent="0.2">
      <c r="A251" s="146">
        <v>2</v>
      </c>
      <c r="B251" s="146" t="e">
        <v>#VALUE!</v>
      </c>
      <c r="C251" s="263"/>
      <c r="D251" s="264" t="str">
        <f>IFERROR(VLOOKUP(B251,【支出】基礎データ!C:O,6),"")</f>
        <v/>
      </c>
      <c r="E251" s="190"/>
      <c r="F251" s="191" t="str">
        <f>IFERROR(VLOOKUP(B251,【支出】基礎データ!C:O,7),"")</f>
        <v/>
      </c>
      <c r="G251" s="192"/>
      <c r="H251" s="196" t="str">
        <f>IFERROR(VLOOKUP(B251,【支出】基礎データ!C:P,5),"")</f>
        <v/>
      </c>
      <c r="I251" s="219" t="str">
        <f>IFERROR(VLOOKUP(B251,【支出】基礎データ!C:O,8),"")</f>
        <v/>
      </c>
      <c r="J251" s="193"/>
      <c r="K251" s="194" t="str">
        <f>IFERROR(VLOOKUP(B251,【支出】基礎データ!C:P,9),"")</f>
        <v/>
      </c>
      <c r="L251" s="195"/>
      <c r="M251" s="193"/>
      <c r="N251" s="194" t="str">
        <f>IFERROR(VLOOKUP(B251,【支出】基礎データ!C:O,10),"")</f>
        <v/>
      </c>
      <c r="O251" s="195"/>
      <c r="P251" s="196" t="str">
        <f>IFERROR(VLOOKUP(B251,【支出】基礎データ!C:O,11),"")</f>
        <v/>
      </c>
      <c r="Q251" s="197" t="str">
        <f>IFERROR(VLOOKUP(B251,【支出】基礎データ!C:O,12),"")</f>
        <v/>
      </c>
      <c r="R251" s="198" t="str">
        <f>IFERROR(VLOOKUP(B251,【支出】基礎データ!C:O,13),"")</f>
        <v/>
      </c>
      <c r="S251" s="265" t="str">
        <f>IFERROR(VLOOKUP(B251,【支出】基礎データ!C:P,14),"")</f>
        <v/>
      </c>
    </row>
    <row r="252" spans="1:22" ht="24.75" customHeight="1" x14ac:dyDescent="0.2">
      <c r="A252" s="146">
        <v>3</v>
      </c>
      <c r="B252" s="146" t="e">
        <v>#VALUE!</v>
      </c>
      <c r="C252" s="263"/>
      <c r="D252" s="264" t="str">
        <f>IFERROR(VLOOKUP(B252,【支出】基礎データ!C:O,6),"")</f>
        <v/>
      </c>
      <c r="E252" s="190"/>
      <c r="F252" s="191" t="str">
        <f>IFERROR(VLOOKUP(B252,【支出】基礎データ!C:O,7),"")</f>
        <v/>
      </c>
      <c r="G252" s="192"/>
      <c r="H252" s="196" t="str">
        <f>IFERROR(VLOOKUP(B252,【支出】基礎データ!C:P,5),"")</f>
        <v/>
      </c>
      <c r="I252" s="219" t="str">
        <f>IFERROR(VLOOKUP(B252,【支出】基礎データ!C:O,8),"")</f>
        <v/>
      </c>
      <c r="J252" s="193"/>
      <c r="K252" s="194" t="str">
        <f>IFERROR(VLOOKUP(B252,【支出】基礎データ!C:P,9),"")</f>
        <v/>
      </c>
      <c r="L252" s="195"/>
      <c r="M252" s="193"/>
      <c r="N252" s="194" t="str">
        <f>IFERROR(VLOOKUP(B252,【支出】基礎データ!C:O,10),"")</f>
        <v/>
      </c>
      <c r="O252" s="195"/>
      <c r="P252" s="196" t="str">
        <f>IFERROR(VLOOKUP(B252,【支出】基礎データ!C:O,11),"")</f>
        <v/>
      </c>
      <c r="Q252" s="197" t="str">
        <f>IFERROR(VLOOKUP(B252,【支出】基礎データ!C:O,12),"")</f>
        <v/>
      </c>
      <c r="R252" s="198" t="str">
        <f>IFERROR(VLOOKUP(B252,【支出】基礎データ!C:O,13),"")</f>
        <v/>
      </c>
      <c r="S252" s="265" t="str">
        <f>IFERROR(VLOOKUP(B252,【支出】基礎データ!C:P,14),"")</f>
        <v/>
      </c>
    </row>
    <row r="253" spans="1:22" ht="24.75" customHeight="1" x14ac:dyDescent="0.2">
      <c r="A253" s="146">
        <v>4</v>
      </c>
      <c r="B253" s="146" t="e">
        <v>#VALUE!</v>
      </c>
      <c r="C253" s="263"/>
      <c r="D253" s="264" t="str">
        <f>IFERROR(VLOOKUP(B253,【支出】基礎データ!C:O,6),"")</f>
        <v/>
      </c>
      <c r="E253" s="190"/>
      <c r="F253" s="191" t="str">
        <f>IFERROR(VLOOKUP(B253,【支出】基礎データ!C:O,7),"")</f>
        <v/>
      </c>
      <c r="G253" s="192"/>
      <c r="H253" s="196" t="str">
        <f>IFERROR(VLOOKUP(B253,【支出】基礎データ!C:P,5),"")</f>
        <v/>
      </c>
      <c r="I253" s="219" t="str">
        <f>IFERROR(VLOOKUP(B253,【支出】基礎データ!C:O,8),"")</f>
        <v/>
      </c>
      <c r="J253" s="193"/>
      <c r="K253" s="194" t="str">
        <f>IFERROR(VLOOKUP(B253,【支出】基礎データ!C:P,9),"")</f>
        <v/>
      </c>
      <c r="L253" s="195"/>
      <c r="M253" s="193"/>
      <c r="N253" s="194" t="str">
        <f>IFERROR(VLOOKUP(B253,【支出】基礎データ!C:O,10),"")</f>
        <v/>
      </c>
      <c r="O253" s="195"/>
      <c r="P253" s="196" t="str">
        <f>IFERROR(VLOOKUP(B253,【支出】基礎データ!C:O,11),"")</f>
        <v/>
      </c>
      <c r="Q253" s="197" t="str">
        <f>IFERROR(VLOOKUP(B253,【支出】基礎データ!C:O,12),"")</f>
        <v/>
      </c>
      <c r="R253" s="198" t="str">
        <f>IFERROR(VLOOKUP(B253,【支出】基礎データ!C:O,13),"")</f>
        <v/>
      </c>
      <c r="S253" s="265" t="str">
        <f>IFERROR(VLOOKUP(B253,【支出】基礎データ!C:P,14),"")</f>
        <v/>
      </c>
    </row>
    <row r="254" spans="1:22" ht="24.75" customHeight="1" x14ac:dyDescent="0.2">
      <c r="A254" s="146">
        <v>5</v>
      </c>
      <c r="B254" s="146" t="e">
        <v>#VALUE!</v>
      </c>
      <c r="C254" s="263"/>
      <c r="D254" s="264" t="str">
        <f>IFERROR(VLOOKUP(B254,【支出】基礎データ!C:O,6),"")</f>
        <v/>
      </c>
      <c r="E254" s="190"/>
      <c r="F254" s="191" t="str">
        <f>IFERROR(VLOOKUP(B254,【支出】基礎データ!C:O,7),"")</f>
        <v/>
      </c>
      <c r="G254" s="192"/>
      <c r="H254" s="196" t="str">
        <f>IFERROR(VLOOKUP(B254,【支出】基礎データ!C:P,5),"")</f>
        <v/>
      </c>
      <c r="I254" s="219" t="str">
        <f>IFERROR(VLOOKUP(B254,【支出】基礎データ!C:O,8),"")</f>
        <v/>
      </c>
      <c r="J254" s="193"/>
      <c r="K254" s="194" t="str">
        <f>IFERROR(VLOOKUP(B254,【支出】基礎データ!C:P,9),"")</f>
        <v/>
      </c>
      <c r="L254" s="195"/>
      <c r="M254" s="193"/>
      <c r="N254" s="194" t="str">
        <f>IFERROR(VLOOKUP(B254,【支出】基礎データ!C:O,10),"")</f>
        <v/>
      </c>
      <c r="O254" s="195"/>
      <c r="P254" s="196" t="str">
        <f>IFERROR(VLOOKUP(B254,【支出】基礎データ!C:O,11),"")</f>
        <v/>
      </c>
      <c r="Q254" s="197" t="str">
        <f>IFERROR(VLOOKUP(B254,【支出】基礎データ!C:O,12),"")</f>
        <v/>
      </c>
      <c r="R254" s="198" t="str">
        <f>IFERROR(VLOOKUP(B254,【支出】基礎データ!C:O,13),"")</f>
        <v/>
      </c>
      <c r="S254" s="265" t="str">
        <f>IFERROR(VLOOKUP(B254,【支出】基礎データ!C:P,14),"")</f>
        <v/>
      </c>
    </row>
    <row r="255" spans="1:22" ht="24.75" customHeight="1" x14ac:dyDescent="0.2">
      <c r="A255" s="146">
        <v>6</v>
      </c>
      <c r="B255" s="146" t="e">
        <v>#VALUE!</v>
      </c>
      <c r="C255" s="263"/>
      <c r="D255" s="264" t="str">
        <f>IFERROR(VLOOKUP(B255,【支出】基礎データ!C:O,6),"")</f>
        <v/>
      </c>
      <c r="E255" s="190"/>
      <c r="F255" s="191" t="str">
        <f>IFERROR(VLOOKUP(B255,【支出】基礎データ!C:O,7),"")</f>
        <v/>
      </c>
      <c r="G255" s="192"/>
      <c r="H255" s="196" t="str">
        <f>IFERROR(VLOOKUP(B255,【支出】基礎データ!C:P,5),"")</f>
        <v/>
      </c>
      <c r="I255" s="219" t="str">
        <f>IFERROR(VLOOKUP(B255,【支出】基礎データ!C:O,8),"")</f>
        <v/>
      </c>
      <c r="J255" s="193"/>
      <c r="K255" s="194" t="str">
        <f>IFERROR(VLOOKUP(B255,【支出】基礎データ!C:P,9),"")</f>
        <v/>
      </c>
      <c r="L255" s="195"/>
      <c r="M255" s="193"/>
      <c r="N255" s="194" t="str">
        <f>IFERROR(VLOOKUP(B255,【支出】基礎データ!C:O,10),"")</f>
        <v/>
      </c>
      <c r="O255" s="195"/>
      <c r="P255" s="196" t="str">
        <f>IFERROR(VLOOKUP(B255,【支出】基礎データ!C:O,11),"")</f>
        <v/>
      </c>
      <c r="Q255" s="197" t="str">
        <f>IFERROR(VLOOKUP(B255,【支出】基礎データ!C:O,12),"")</f>
        <v/>
      </c>
      <c r="R255" s="198" t="str">
        <f>IFERROR(VLOOKUP(B255,【支出】基礎データ!C:O,13),"")</f>
        <v/>
      </c>
      <c r="S255" s="265" t="str">
        <f>IFERROR(VLOOKUP(B255,【支出】基礎データ!C:P,14),"")</f>
        <v/>
      </c>
    </row>
    <row r="256" spans="1:22" ht="24.75" customHeight="1" x14ac:dyDescent="0.2">
      <c r="A256" s="146">
        <v>7</v>
      </c>
      <c r="B256" s="146" t="e">
        <v>#VALUE!</v>
      </c>
      <c r="C256" s="263"/>
      <c r="D256" s="264" t="str">
        <f>IFERROR(VLOOKUP(B256,【支出】基礎データ!C:O,6),"")</f>
        <v/>
      </c>
      <c r="E256" s="190"/>
      <c r="F256" s="191" t="str">
        <f>IFERROR(VLOOKUP(B256,【支出】基礎データ!C:O,7),"")</f>
        <v/>
      </c>
      <c r="G256" s="192"/>
      <c r="H256" s="196" t="str">
        <f>IFERROR(VLOOKUP(B256,【支出】基礎データ!C:P,5),"")</f>
        <v/>
      </c>
      <c r="I256" s="219" t="str">
        <f>IFERROR(VLOOKUP(B256,【支出】基礎データ!C:O,8),"")</f>
        <v/>
      </c>
      <c r="J256" s="193"/>
      <c r="K256" s="194" t="str">
        <f>IFERROR(VLOOKUP(B256,【支出】基礎データ!C:P,9),"")</f>
        <v/>
      </c>
      <c r="L256" s="195"/>
      <c r="M256" s="193"/>
      <c r="N256" s="194" t="str">
        <f>IFERROR(VLOOKUP(B256,【支出】基礎データ!C:O,10),"")</f>
        <v/>
      </c>
      <c r="O256" s="195"/>
      <c r="P256" s="196" t="str">
        <f>IFERROR(VLOOKUP(B256,【支出】基礎データ!C:O,11),"")</f>
        <v/>
      </c>
      <c r="Q256" s="197" t="str">
        <f>IFERROR(VLOOKUP(B256,【支出】基礎データ!C:O,12),"")</f>
        <v/>
      </c>
      <c r="R256" s="198" t="str">
        <f>IFERROR(VLOOKUP(B256,【支出】基礎データ!C:O,13),"")</f>
        <v/>
      </c>
      <c r="S256" s="265" t="str">
        <f>IFERROR(VLOOKUP(B256,【支出】基礎データ!C:P,14),"")</f>
        <v/>
      </c>
    </row>
    <row r="257" spans="1:22" ht="24.75" customHeight="1" x14ac:dyDescent="0.2">
      <c r="A257" s="146">
        <v>8</v>
      </c>
      <c r="B257" s="146" t="e">
        <v>#VALUE!</v>
      </c>
      <c r="C257" s="263"/>
      <c r="D257" s="264" t="str">
        <f>IFERROR(VLOOKUP(B257,【支出】基礎データ!C:O,6),"")</f>
        <v/>
      </c>
      <c r="E257" s="190"/>
      <c r="F257" s="191" t="str">
        <f>IFERROR(VLOOKUP(B257,【支出】基礎データ!C:O,7),"")</f>
        <v/>
      </c>
      <c r="G257" s="192"/>
      <c r="H257" s="196" t="str">
        <f>IFERROR(VLOOKUP(B257,【支出】基礎データ!C:P,5),"")</f>
        <v/>
      </c>
      <c r="I257" s="219" t="str">
        <f>IFERROR(VLOOKUP(B257,【支出】基礎データ!C:O,8),"")</f>
        <v/>
      </c>
      <c r="J257" s="193"/>
      <c r="K257" s="194" t="str">
        <f>IFERROR(VLOOKUP(B257,【支出】基礎データ!C:P,9),"")</f>
        <v/>
      </c>
      <c r="L257" s="195"/>
      <c r="M257" s="193"/>
      <c r="N257" s="194" t="str">
        <f>IFERROR(VLOOKUP(B257,【支出】基礎データ!C:O,10),"")</f>
        <v/>
      </c>
      <c r="O257" s="195"/>
      <c r="P257" s="196" t="str">
        <f>IFERROR(VLOOKUP(B257,【支出】基礎データ!C:O,11),"")</f>
        <v/>
      </c>
      <c r="Q257" s="197" t="str">
        <f>IFERROR(VLOOKUP(B257,【支出】基礎データ!C:O,12),"")</f>
        <v/>
      </c>
      <c r="R257" s="198" t="str">
        <f>IFERROR(VLOOKUP(B257,【支出】基礎データ!C:O,13),"")</f>
        <v/>
      </c>
      <c r="S257" s="265" t="str">
        <f>IFERROR(VLOOKUP(B257,【支出】基礎データ!C:P,14),"")</f>
        <v/>
      </c>
    </row>
    <row r="258" spans="1:22" ht="24.75" customHeight="1" x14ac:dyDescent="0.2">
      <c r="A258" s="146">
        <v>9</v>
      </c>
      <c r="B258" s="146" t="e">
        <v>#VALUE!</v>
      </c>
      <c r="C258" s="263"/>
      <c r="D258" s="264" t="str">
        <f>IFERROR(VLOOKUP(B258,【支出】基礎データ!C:O,6),"")</f>
        <v/>
      </c>
      <c r="E258" s="190"/>
      <c r="F258" s="191" t="str">
        <f>IFERROR(VLOOKUP(B258,【支出】基礎データ!C:O,7),"")</f>
        <v/>
      </c>
      <c r="G258" s="192"/>
      <c r="H258" s="196" t="str">
        <f>IFERROR(VLOOKUP(B258,【支出】基礎データ!C:P,5),"")</f>
        <v/>
      </c>
      <c r="I258" s="219" t="str">
        <f>IFERROR(VLOOKUP(B258,【支出】基礎データ!C:O,8),"")</f>
        <v/>
      </c>
      <c r="J258" s="193"/>
      <c r="K258" s="194" t="str">
        <f>IFERROR(VLOOKUP(B258,【支出】基礎データ!C:P,9),"")</f>
        <v/>
      </c>
      <c r="L258" s="195"/>
      <c r="M258" s="193"/>
      <c r="N258" s="194" t="str">
        <f>IFERROR(VLOOKUP(B258,【支出】基礎データ!C:O,10),"")</f>
        <v/>
      </c>
      <c r="O258" s="195"/>
      <c r="P258" s="196" t="str">
        <f>IFERROR(VLOOKUP(B258,【支出】基礎データ!C:O,11),"")</f>
        <v/>
      </c>
      <c r="Q258" s="197" t="str">
        <f>IFERROR(VLOOKUP(B258,【支出】基礎データ!C:O,12),"")</f>
        <v/>
      </c>
      <c r="R258" s="198" t="str">
        <f>IFERROR(VLOOKUP(B258,【支出】基礎データ!C:O,13),"")</f>
        <v/>
      </c>
      <c r="S258" s="265" t="str">
        <f>IFERROR(VLOOKUP(B258,【支出】基礎データ!C:P,14),"")</f>
        <v/>
      </c>
    </row>
    <row r="259" spans="1:22" ht="24.75" customHeight="1" x14ac:dyDescent="0.2">
      <c r="A259" s="146">
        <v>10</v>
      </c>
      <c r="B259" s="146" t="e">
        <v>#VALUE!</v>
      </c>
      <c r="C259" s="263"/>
      <c r="D259" s="264" t="str">
        <f>IFERROR(VLOOKUP(B259,【支出】基礎データ!C:O,6),"")</f>
        <v/>
      </c>
      <c r="E259" s="190"/>
      <c r="F259" s="191" t="str">
        <f>IFERROR(VLOOKUP(B259,【支出】基礎データ!C:O,7),"")</f>
        <v/>
      </c>
      <c r="G259" s="192"/>
      <c r="H259" s="196" t="str">
        <f>IFERROR(VLOOKUP(B259,【支出】基礎データ!C:P,5),"")</f>
        <v/>
      </c>
      <c r="I259" s="219" t="str">
        <f>IFERROR(VLOOKUP(B259,【支出】基礎データ!C:O,8),"")</f>
        <v/>
      </c>
      <c r="J259" s="193"/>
      <c r="K259" s="194" t="str">
        <f>IFERROR(VLOOKUP(B259,【支出】基礎データ!C:P,9),"")</f>
        <v/>
      </c>
      <c r="L259" s="195"/>
      <c r="M259" s="193"/>
      <c r="N259" s="194" t="str">
        <f>IFERROR(VLOOKUP(B259,【支出】基礎データ!C:O,10),"")</f>
        <v/>
      </c>
      <c r="O259" s="195"/>
      <c r="P259" s="196" t="str">
        <f>IFERROR(VLOOKUP(B259,【支出】基礎データ!C:O,11),"")</f>
        <v/>
      </c>
      <c r="Q259" s="197" t="str">
        <f>IFERROR(VLOOKUP(B259,【支出】基礎データ!C:O,12),"")</f>
        <v/>
      </c>
      <c r="R259" s="198" t="str">
        <f>IFERROR(VLOOKUP(B259,【支出】基礎データ!C:O,13),"")</f>
        <v/>
      </c>
      <c r="S259" s="265" t="str">
        <f>IFERROR(VLOOKUP(B259,【支出】基礎データ!C:P,14),"")</f>
        <v/>
      </c>
    </row>
    <row r="260" spans="1:22" ht="24.75" customHeight="1" x14ac:dyDescent="0.2">
      <c r="A260" s="146">
        <v>11</v>
      </c>
      <c r="B260" s="146" t="e">
        <v>#VALUE!</v>
      </c>
      <c r="C260" s="263"/>
      <c r="D260" s="264" t="str">
        <f>IFERROR(VLOOKUP(B260,【支出】基礎データ!C:O,6),"")</f>
        <v/>
      </c>
      <c r="E260" s="190"/>
      <c r="F260" s="191" t="str">
        <f>IFERROR(VLOOKUP(B260,【支出】基礎データ!C:O,7),"")</f>
        <v/>
      </c>
      <c r="G260" s="192"/>
      <c r="H260" s="196" t="str">
        <f>IFERROR(VLOOKUP(B260,【支出】基礎データ!C:P,5),"")</f>
        <v/>
      </c>
      <c r="I260" s="219" t="str">
        <f>IFERROR(VLOOKUP(B260,【支出】基礎データ!C:O,8),"")</f>
        <v/>
      </c>
      <c r="J260" s="193"/>
      <c r="K260" s="194" t="str">
        <f>IFERROR(VLOOKUP(B260,【支出】基礎データ!C:P,9),"")</f>
        <v/>
      </c>
      <c r="L260" s="195"/>
      <c r="M260" s="193"/>
      <c r="N260" s="194" t="str">
        <f>IFERROR(VLOOKUP(B260,【支出】基礎データ!C:O,10),"")</f>
        <v/>
      </c>
      <c r="O260" s="195"/>
      <c r="P260" s="196" t="str">
        <f>IFERROR(VLOOKUP(B260,【支出】基礎データ!C:O,11),"")</f>
        <v/>
      </c>
      <c r="Q260" s="197" t="str">
        <f>IFERROR(VLOOKUP(B260,【支出】基礎データ!C:O,12),"")</f>
        <v/>
      </c>
      <c r="R260" s="198" t="str">
        <f>IFERROR(VLOOKUP(B260,【支出】基礎データ!C:O,13),"")</f>
        <v/>
      </c>
      <c r="S260" s="265" t="str">
        <f>IFERROR(VLOOKUP(B260,【支出】基礎データ!C:P,14),"")</f>
        <v/>
      </c>
    </row>
    <row r="261" spans="1:22" ht="24.75" customHeight="1" x14ac:dyDescent="0.2">
      <c r="A261" s="146">
        <v>12</v>
      </c>
      <c r="B261" s="146" t="e">
        <v>#VALUE!</v>
      </c>
      <c r="C261" s="263"/>
      <c r="D261" s="264" t="str">
        <f>IFERROR(VLOOKUP(B261,【支出】基礎データ!C:O,6),"")</f>
        <v/>
      </c>
      <c r="E261" s="190"/>
      <c r="F261" s="191" t="str">
        <f>IFERROR(VLOOKUP(B261,【支出】基礎データ!C:O,7),"")</f>
        <v/>
      </c>
      <c r="G261" s="192"/>
      <c r="H261" s="196" t="str">
        <f>IFERROR(VLOOKUP(B261,【支出】基礎データ!C:P,5),"")</f>
        <v/>
      </c>
      <c r="I261" s="219" t="str">
        <f>IFERROR(VLOOKUP(B261,【支出】基礎データ!C:O,8),"")</f>
        <v/>
      </c>
      <c r="J261" s="193"/>
      <c r="K261" s="194" t="str">
        <f>IFERROR(VLOOKUP(B261,【支出】基礎データ!C:P,9),"")</f>
        <v/>
      </c>
      <c r="L261" s="195"/>
      <c r="M261" s="193"/>
      <c r="N261" s="194" t="str">
        <f>IFERROR(VLOOKUP(B261,【支出】基礎データ!C:O,10),"")</f>
        <v/>
      </c>
      <c r="O261" s="195"/>
      <c r="P261" s="196" t="str">
        <f>IFERROR(VLOOKUP(B261,【支出】基礎データ!C:O,11),"")</f>
        <v/>
      </c>
      <c r="Q261" s="197" t="str">
        <f>IFERROR(VLOOKUP(B261,【支出】基礎データ!C:O,12),"")</f>
        <v/>
      </c>
      <c r="R261" s="198" t="str">
        <f>IFERROR(VLOOKUP(B261,【支出】基礎データ!C:O,13),"")</f>
        <v/>
      </c>
      <c r="S261" s="265" t="str">
        <f>IFERROR(VLOOKUP(B261,【支出】基礎データ!C:P,14),"")</f>
        <v/>
      </c>
    </row>
    <row r="262" spans="1:22" ht="24.75" customHeight="1" x14ac:dyDescent="0.2">
      <c r="A262" s="146">
        <v>13</v>
      </c>
      <c r="B262" s="146" t="e">
        <v>#VALUE!</v>
      </c>
      <c r="C262" s="263"/>
      <c r="D262" s="264" t="str">
        <f>IFERROR(VLOOKUP(B262,【支出】基礎データ!C:O,6),"")</f>
        <v/>
      </c>
      <c r="E262" s="190"/>
      <c r="F262" s="191" t="str">
        <f>IFERROR(VLOOKUP(B262,【支出】基礎データ!C:O,7),"")</f>
        <v/>
      </c>
      <c r="G262" s="192"/>
      <c r="H262" s="196" t="str">
        <f>IFERROR(VLOOKUP(B262,【支出】基礎データ!C:P,5),"")</f>
        <v/>
      </c>
      <c r="I262" s="219" t="str">
        <f>IFERROR(VLOOKUP(B262,【支出】基礎データ!C:O,8),"")</f>
        <v/>
      </c>
      <c r="J262" s="193"/>
      <c r="K262" s="194" t="str">
        <f>IFERROR(VLOOKUP(B262,【支出】基礎データ!C:P,9),"")</f>
        <v/>
      </c>
      <c r="L262" s="195"/>
      <c r="M262" s="193"/>
      <c r="N262" s="194" t="str">
        <f>IFERROR(VLOOKUP(B262,【支出】基礎データ!C:O,10),"")</f>
        <v/>
      </c>
      <c r="O262" s="195"/>
      <c r="P262" s="196" t="str">
        <f>IFERROR(VLOOKUP(B262,【支出】基礎データ!C:O,11),"")</f>
        <v/>
      </c>
      <c r="Q262" s="197" t="str">
        <f>IFERROR(VLOOKUP(B262,【支出】基礎データ!C:O,12),"")</f>
        <v/>
      </c>
      <c r="R262" s="198" t="str">
        <f>IFERROR(VLOOKUP(B262,【支出】基礎データ!C:O,13),"")</f>
        <v/>
      </c>
      <c r="S262" s="265" t="str">
        <f>IFERROR(VLOOKUP(B262,【支出】基礎データ!C:P,14),"")</f>
        <v/>
      </c>
    </row>
    <row r="263" spans="1:22" ht="24.75" customHeight="1" x14ac:dyDescent="0.2">
      <c r="A263" s="146">
        <v>14</v>
      </c>
      <c r="B263" s="146" t="e">
        <v>#VALUE!</v>
      </c>
      <c r="C263" s="263"/>
      <c r="D263" s="264" t="str">
        <f>IFERROR(VLOOKUP(B263,【支出】基礎データ!C:O,6),"")</f>
        <v/>
      </c>
      <c r="E263" s="190"/>
      <c r="F263" s="191" t="str">
        <f>IFERROR(VLOOKUP(B263,【支出】基礎データ!C:O,7),"")</f>
        <v/>
      </c>
      <c r="G263" s="192"/>
      <c r="H263" s="196" t="str">
        <f>IFERROR(VLOOKUP(B263,【支出】基礎データ!C:P,5),"")</f>
        <v/>
      </c>
      <c r="I263" s="219" t="str">
        <f>IFERROR(VLOOKUP(B263,【支出】基礎データ!C:O,8),"")</f>
        <v/>
      </c>
      <c r="J263" s="193"/>
      <c r="K263" s="194" t="str">
        <f>IFERROR(VLOOKUP(B263,【支出】基礎データ!C:P,9),"")</f>
        <v/>
      </c>
      <c r="L263" s="195"/>
      <c r="M263" s="193"/>
      <c r="N263" s="194" t="str">
        <f>IFERROR(VLOOKUP(B263,【支出】基礎データ!C:O,10),"")</f>
        <v/>
      </c>
      <c r="O263" s="195"/>
      <c r="P263" s="196" t="str">
        <f>IFERROR(VLOOKUP(B263,【支出】基礎データ!C:O,11),"")</f>
        <v/>
      </c>
      <c r="Q263" s="197" t="str">
        <f>IFERROR(VLOOKUP(B263,【支出】基礎データ!C:O,12),"")</f>
        <v/>
      </c>
      <c r="R263" s="198" t="str">
        <f>IFERROR(VLOOKUP(B263,【支出】基礎データ!C:O,13),"")</f>
        <v/>
      </c>
      <c r="S263" s="265" t="str">
        <f>IFERROR(VLOOKUP(B263,【支出】基礎データ!C:P,14),"")</f>
        <v/>
      </c>
    </row>
    <row r="264" spans="1:22" ht="24.75" customHeight="1" x14ac:dyDescent="0.2">
      <c r="A264" s="146">
        <v>15</v>
      </c>
      <c r="B264" s="146" t="e">
        <v>#VALUE!</v>
      </c>
      <c r="C264" s="263"/>
      <c r="D264" s="264" t="str">
        <f>IFERROR(VLOOKUP(B264,【支出】基礎データ!C:O,6),"")</f>
        <v/>
      </c>
      <c r="E264" s="190"/>
      <c r="F264" s="191" t="str">
        <f>IFERROR(VLOOKUP(B264,【支出】基礎データ!C:O,7),"")</f>
        <v/>
      </c>
      <c r="G264" s="192"/>
      <c r="H264" s="196" t="str">
        <f>IFERROR(VLOOKUP(B264,【支出】基礎データ!C:P,5),"")</f>
        <v/>
      </c>
      <c r="I264" s="219" t="str">
        <f>IFERROR(VLOOKUP(B264,【支出】基礎データ!C:O,8),"")</f>
        <v/>
      </c>
      <c r="J264" s="193"/>
      <c r="K264" s="194" t="str">
        <f>IFERROR(VLOOKUP(B264,【支出】基礎データ!C:P,9),"")</f>
        <v/>
      </c>
      <c r="L264" s="195"/>
      <c r="M264" s="193"/>
      <c r="N264" s="194" t="str">
        <f>IFERROR(VLOOKUP(B264,【支出】基礎データ!C:O,10),"")</f>
        <v/>
      </c>
      <c r="O264" s="195"/>
      <c r="P264" s="196" t="str">
        <f>IFERROR(VLOOKUP(B264,【支出】基礎データ!C:O,11),"")</f>
        <v/>
      </c>
      <c r="Q264" s="197" t="str">
        <f>IFERROR(VLOOKUP(B264,【支出】基礎データ!C:O,12),"")</f>
        <v/>
      </c>
      <c r="R264" s="198" t="str">
        <f>IFERROR(VLOOKUP(B264,【支出】基礎データ!C:O,13),"")</f>
        <v/>
      </c>
      <c r="S264" s="265" t="str">
        <f>IFERROR(VLOOKUP(B264,【支出】基礎データ!C:P,14),"")</f>
        <v/>
      </c>
    </row>
    <row r="265" spans="1:22" ht="24.75" customHeight="1" x14ac:dyDescent="0.2">
      <c r="A265" s="146">
        <v>16</v>
      </c>
      <c r="B265" s="146" t="e">
        <v>#VALUE!</v>
      </c>
      <c r="C265" s="263"/>
      <c r="D265" s="264" t="str">
        <f>IFERROR(VLOOKUP(B265,【支出】基礎データ!C:O,6),"")</f>
        <v/>
      </c>
      <c r="E265" s="190"/>
      <c r="F265" s="191" t="str">
        <f>IFERROR(VLOOKUP(B265,【支出】基礎データ!C:O,7),"")</f>
        <v/>
      </c>
      <c r="G265" s="192"/>
      <c r="H265" s="196" t="str">
        <f>IFERROR(VLOOKUP(B265,【支出】基礎データ!C:P,5),"")</f>
        <v/>
      </c>
      <c r="I265" s="219" t="str">
        <f>IFERROR(VLOOKUP(B265,【支出】基礎データ!C:O,8),"")</f>
        <v/>
      </c>
      <c r="J265" s="193"/>
      <c r="K265" s="194" t="str">
        <f>IFERROR(VLOOKUP(B265,【支出】基礎データ!C:P,9),"")</f>
        <v/>
      </c>
      <c r="L265" s="195"/>
      <c r="M265" s="193"/>
      <c r="N265" s="194" t="str">
        <f>IFERROR(VLOOKUP(B265,【支出】基礎データ!C:O,10),"")</f>
        <v/>
      </c>
      <c r="O265" s="195"/>
      <c r="P265" s="196" t="str">
        <f>IFERROR(VLOOKUP(B265,【支出】基礎データ!C:O,11),"")</f>
        <v/>
      </c>
      <c r="Q265" s="197" t="str">
        <f>IFERROR(VLOOKUP(B265,【支出】基礎データ!C:O,12),"")</f>
        <v/>
      </c>
      <c r="R265" s="198" t="str">
        <f>IFERROR(VLOOKUP(B265,【支出】基礎データ!C:O,13),"")</f>
        <v/>
      </c>
      <c r="S265" s="265" t="str">
        <f>IFERROR(VLOOKUP(B265,【支出】基礎データ!C:P,14),"")</f>
        <v/>
      </c>
    </row>
    <row r="266" spans="1:22" ht="24.75" customHeight="1" x14ac:dyDescent="0.2">
      <c r="A266" s="146">
        <v>17</v>
      </c>
      <c r="B266" s="146" t="e">
        <v>#VALUE!</v>
      </c>
      <c r="C266" s="263"/>
      <c r="D266" s="264" t="str">
        <f>IFERROR(VLOOKUP(B266,【支出】基礎データ!C:O,6),"")</f>
        <v/>
      </c>
      <c r="E266" s="190"/>
      <c r="F266" s="191" t="str">
        <f>IFERROR(VLOOKUP(B266,【支出】基礎データ!C:O,7),"")</f>
        <v/>
      </c>
      <c r="G266" s="192"/>
      <c r="H266" s="196" t="str">
        <f>IFERROR(VLOOKUP(B266,【支出】基礎データ!C:P,5),"")</f>
        <v/>
      </c>
      <c r="I266" s="219" t="str">
        <f>IFERROR(VLOOKUP(B266,【支出】基礎データ!C:O,8),"")</f>
        <v/>
      </c>
      <c r="J266" s="193"/>
      <c r="K266" s="194" t="str">
        <f>IFERROR(VLOOKUP(B266,【支出】基礎データ!C:P,9),"")</f>
        <v/>
      </c>
      <c r="L266" s="195"/>
      <c r="M266" s="193"/>
      <c r="N266" s="194" t="str">
        <f>IFERROR(VLOOKUP(B266,【支出】基礎データ!C:O,10),"")</f>
        <v/>
      </c>
      <c r="O266" s="195"/>
      <c r="P266" s="196" t="str">
        <f>IFERROR(VLOOKUP(B266,【支出】基礎データ!C:O,11),"")</f>
        <v/>
      </c>
      <c r="Q266" s="197" t="str">
        <f>IFERROR(VLOOKUP(B266,【支出】基礎データ!C:O,12),"")</f>
        <v/>
      </c>
      <c r="R266" s="198" t="str">
        <f>IFERROR(VLOOKUP(B266,【支出】基礎データ!C:O,13),"")</f>
        <v/>
      </c>
      <c r="S266" s="265" t="str">
        <f>IFERROR(VLOOKUP(B266,【支出】基礎データ!C:P,14),"")</f>
        <v/>
      </c>
    </row>
    <row r="267" spans="1:22" ht="24.75" customHeight="1" x14ac:dyDescent="0.2">
      <c r="A267" s="146">
        <v>18</v>
      </c>
      <c r="B267" s="146" t="e">
        <v>#VALUE!</v>
      </c>
      <c r="C267" s="263"/>
      <c r="D267" s="264" t="str">
        <f>IFERROR(VLOOKUP(B267,【支出】基礎データ!C:O,6),"")</f>
        <v/>
      </c>
      <c r="E267" s="190"/>
      <c r="F267" s="191" t="str">
        <f>IFERROR(VLOOKUP(B267,【支出】基礎データ!C:O,7),"")</f>
        <v/>
      </c>
      <c r="G267" s="192"/>
      <c r="H267" s="196" t="str">
        <f>IFERROR(VLOOKUP(B267,【支出】基礎データ!C:P,5),"")</f>
        <v/>
      </c>
      <c r="I267" s="219" t="str">
        <f>IFERROR(VLOOKUP(B267,【支出】基礎データ!C:O,8),"")</f>
        <v/>
      </c>
      <c r="J267" s="193"/>
      <c r="K267" s="194" t="str">
        <f>IFERROR(VLOOKUP(B267,【支出】基礎データ!C:P,9),"")</f>
        <v/>
      </c>
      <c r="L267" s="195"/>
      <c r="M267" s="193"/>
      <c r="N267" s="194" t="str">
        <f>IFERROR(VLOOKUP(B267,【支出】基礎データ!C:O,10),"")</f>
        <v/>
      </c>
      <c r="O267" s="195"/>
      <c r="P267" s="196" t="str">
        <f>IFERROR(VLOOKUP(B267,【支出】基礎データ!C:O,11),"")</f>
        <v/>
      </c>
      <c r="Q267" s="197" t="str">
        <f>IFERROR(VLOOKUP(B267,【支出】基礎データ!C:O,12),"")</f>
        <v/>
      </c>
      <c r="R267" s="198" t="str">
        <f>IFERROR(VLOOKUP(B267,【支出】基礎データ!C:O,13),"")</f>
        <v/>
      </c>
      <c r="S267" s="265" t="str">
        <f>IFERROR(VLOOKUP(B267,【支出】基礎データ!C:P,14),"")</f>
        <v/>
      </c>
    </row>
    <row r="268" spans="1:22" ht="24.75" customHeight="1" x14ac:dyDescent="0.2">
      <c r="A268" s="146">
        <v>19</v>
      </c>
      <c r="B268" s="146" t="e">
        <v>#VALUE!</v>
      </c>
      <c r="C268" s="263"/>
      <c r="D268" s="264" t="str">
        <f>IFERROR(VLOOKUP(B268,【支出】基礎データ!C:O,6),"")</f>
        <v/>
      </c>
      <c r="E268" s="190"/>
      <c r="F268" s="191" t="str">
        <f>IFERROR(VLOOKUP(B268,【支出】基礎データ!C:O,7),"")</f>
        <v/>
      </c>
      <c r="G268" s="192"/>
      <c r="H268" s="196" t="str">
        <f>IFERROR(VLOOKUP(B268,【支出】基礎データ!C:P,5),"")</f>
        <v/>
      </c>
      <c r="I268" s="219" t="str">
        <f>IFERROR(VLOOKUP(B268,【支出】基礎データ!C:O,8),"")</f>
        <v/>
      </c>
      <c r="J268" s="193"/>
      <c r="K268" s="194" t="str">
        <f>IFERROR(VLOOKUP(B268,【支出】基礎データ!C:P,9),"")</f>
        <v/>
      </c>
      <c r="L268" s="195"/>
      <c r="M268" s="193"/>
      <c r="N268" s="194" t="str">
        <f>IFERROR(VLOOKUP(B268,【支出】基礎データ!C:O,10),"")</f>
        <v/>
      </c>
      <c r="O268" s="195"/>
      <c r="P268" s="196" t="str">
        <f>IFERROR(VLOOKUP(B268,【支出】基礎データ!C:O,11),"")</f>
        <v/>
      </c>
      <c r="Q268" s="197" t="str">
        <f>IFERROR(VLOOKUP(B268,【支出】基礎データ!C:O,12),"")</f>
        <v/>
      </c>
      <c r="R268" s="198" t="str">
        <f>IFERROR(VLOOKUP(B268,【支出】基礎データ!C:O,13),"")</f>
        <v/>
      </c>
      <c r="S268" s="265" t="str">
        <f>IFERROR(VLOOKUP(B268,【支出】基礎データ!C:P,14),"")</f>
        <v/>
      </c>
    </row>
    <row r="269" spans="1:22" ht="24.75" customHeight="1" x14ac:dyDescent="0.2">
      <c r="A269" s="146">
        <v>20</v>
      </c>
      <c r="B269" s="146" t="e">
        <v>#VALUE!</v>
      </c>
      <c r="C269" s="263"/>
      <c r="D269" s="264" t="str">
        <f>IFERROR(VLOOKUP(B269,【支出】基礎データ!C:O,6),"")</f>
        <v/>
      </c>
      <c r="E269" s="190"/>
      <c r="F269" s="191" t="str">
        <f>IFERROR(VLOOKUP(B269,【支出】基礎データ!C:O,7),"")</f>
        <v/>
      </c>
      <c r="G269" s="192"/>
      <c r="H269" s="196" t="str">
        <f>IFERROR(VLOOKUP(B269,【支出】基礎データ!C:P,5),"")</f>
        <v/>
      </c>
      <c r="I269" s="219" t="str">
        <f>IFERROR(VLOOKUP(B269,【支出】基礎データ!C:O,8),"")</f>
        <v/>
      </c>
      <c r="J269" s="193"/>
      <c r="K269" s="194" t="str">
        <f>IFERROR(VLOOKUP(B269,【支出】基礎データ!C:P,9),"")</f>
        <v/>
      </c>
      <c r="L269" s="195"/>
      <c r="M269" s="193"/>
      <c r="N269" s="194" t="str">
        <f>IFERROR(VLOOKUP(B269,【支出】基礎データ!C:O,10),"")</f>
        <v/>
      </c>
      <c r="O269" s="195"/>
      <c r="P269" s="196" t="str">
        <f>IFERROR(VLOOKUP(B269,【支出】基礎データ!C:O,11),"")</f>
        <v/>
      </c>
      <c r="Q269" s="197" t="str">
        <f>IFERROR(VLOOKUP(B269,【支出】基礎データ!C:O,12),"")</f>
        <v/>
      </c>
      <c r="R269" s="198" t="str">
        <f>IFERROR(VLOOKUP(B269,【支出】基礎データ!C:O,13),"")</f>
        <v/>
      </c>
      <c r="S269" s="265" t="str">
        <f>IFERROR(VLOOKUP(B269,【支出】基礎データ!C:P,14),"")</f>
        <v/>
      </c>
    </row>
    <row r="270" spans="1:22" ht="24.75" customHeight="1" x14ac:dyDescent="0.2">
      <c r="A270" s="24"/>
      <c r="B270" s="146"/>
      <c r="C270" s="326" t="s">
        <v>34</v>
      </c>
      <c r="D270" s="327"/>
      <c r="E270" s="266"/>
      <c r="F270" s="191">
        <f>SUM(F250:F269)</f>
        <v>0</v>
      </c>
      <c r="G270" s="192"/>
      <c r="H270" s="196"/>
      <c r="I270" s="262"/>
      <c r="J270" s="193"/>
      <c r="K270" s="194"/>
      <c r="L270" s="195"/>
      <c r="M270" s="193"/>
      <c r="N270" s="194"/>
      <c r="O270" s="195"/>
      <c r="P270" s="196"/>
      <c r="Q270" s="197"/>
      <c r="R270" s="198"/>
      <c r="S270" s="265"/>
    </row>
    <row r="271" spans="1:22" ht="24.75" customHeight="1" x14ac:dyDescent="0.2">
      <c r="A271" s="24" t="e">
        <f>DGET(【支出】基礎データ!C:R,1,U271:V272)</f>
        <v>#NUM!</v>
      </c>
      <c r="B271" s="146">
        <v>10</v>
      </c>
      <c r="C271" s="368" t="s">
        <v>107</v>
      </c>
      <c r="D271" s="369"/>
      <c r="E271" s="260"/>
      <c r="F271" s="261"/>
      <c r="G271" s="192"/>
      <c r="H271" s="262"/>
      <c r="I271" s="262"/>
      <c r="J271" s="193"/>
      <c r="K271" s="194"/>
      <c r="L271" s="195"/>
      <c r="M271" s="193"/>
      <c r="N271" s="194"/>
      <c r="O271" s="195"/>
      <c r="P271" s="196"/>
      <c r="Q271" s="197"/>
      <c r="R271" s="198"/>
      <c r="S271" s="265"/>
      <c r="U271" s="10" t="s">
        <v>24</v>
      </c>
      <c r="V271" s="10" t="s">
        <v>40</v>
      </c>
    </row>
    <row r="272" spans="1:22" ht="24.75" customHeight="1" x14ac:dyDescent="0.2">
      <c r="A272" s="146">
        <v>1</v>
      </c>
      <c r="B272" s="146" t="e">
        <f t="dataTable" ref="B272:B312" dt2D="1" dtr="1" r1="U272" r2="V272"/>
        <v>#VALUE!</v>
      </c>
      <c r="C272" s="263"/>
      <c r="D272" s="264" t="str">
        <f>IFERROR(VLOOKUP(B272,【支出】基礎データ!C:O,6),"")</f>
        <v/>
      </c>
      <c r="E272" s="190"/>
      <c r="F272" s="191" t="str">
        <f>IFERROR(VLOOKUP(B272,【支出】基礎データ!C:O,7),"")</f>
        <v/>
      </c>
      <c r="G272" s="192"/>
      <c r="H272" s="196" t="str">
        <f>IFERROR(VLOOKUP(B272,【支出】基礎データ!C:P,5),"")</f>
        <v/>
      </c>
      <c r="I272" s="219" t="str">
        <f>IFERROR(VLOOKUP(B272,【支出】基礎データ!C:O,8),"")</f>
        <v/>
      </c>
      <c r="J272" s="193"/>
      <c r="K272" s="194" t="str">
        <f>IFERROR(VLOOKUP(B272,【支出】基礎データ!C:P,9),"")</f>
        <v/>
      </c>
      <c r="L272" s="195"/>
      <c r="M272" s="193"/>
      <c r="N272" s="194" t="str">
        <f>IFERROR(VLOOKUP(B272,【支出】基礎データ!C:O,10),"")</f>
        <v/>
      </c>
      <c r="O272" s="195"/>
      <c r="P272" s="196" t="str">
        <f>IFERROR(VLOOKUP(B272,【支出】基礎データ!C:O,11),"")</f>
        <v/>
      </c>
      <c r="Q272" s="197" t="str">
        <f>IFERROR(VLOOKUP(B272,【支出】基礎データ!C:O,12),"")</f>
        <v/>
      </c>
      <c r="R272" s="198" t="str">
        <f>IFERROR(VLOOKUP(B272,【支出】基礎データ!C:O,13),"")</f>
        <v/>
      </c>
      <c r="S272" s="265" t="str">
        <f>IFERROR(VLOOKUP(B272,【支出】基礎データ!C:P,14),"")</f>
        <v/>
      </c>
      <c r="U272" s="10"/>
      <c r="V272" s="10"/>
    </row>
    <row r="273" spans="1:19" ht="24.75" customHeight="1" x14ac:dyDescent="0.2">
      <c r="A273" s="146">
        <v>2</v>
      </c>
      <c r="B273" s="146" t="e">
        <v>#VALUE!</v>
      </c>
      <c r="C273" s="263"/>
      <c r="D273" s="264" t="str">
        <f>IFERROR(VLOOKUP(B273,【支出】基礎データ!C:O,6),"")</f>
        <v/>
      </c>
      <c r="E273" s="190"/>
      <c r="F273" s="191" t="str">
        <f>IFERROR(VLOOKUP(B273,【支出】基礎データ!C:O,7),"")</f>
        <v/>
      </c>
      <c r="G273" s="192"/>
      <c r="H273" s="196" t="str">
        <f>IFERROR(VLOOKUP(B273,【支出】基礎データ!C:P,5),"")</f>
        <v/>
      </c>
      <c r="I273" s="219" t="str">
        <f>IFERROR(VLOOKUP(B273,【支出】基礎データ!C:O,8),"")</f>
        <v/>
      </c>
      <c r="J273" s="193"/>
      <c r="K273" s="194" t="str">
        <f>IFERROR(VLOOKUP(B273,【支出】基礎データ!C:P,9),"")</f>
        <v/>
      </c>
      <c r="L273" s="195"/>
      <c r="M273" s="193"/>
      <c r="N273" s="194" t="str">
        <f>IFERROR(VLOOKUP(B273,【支出】基礎データ!C:O,10),"")</f>
        <v/>
      </c>
      <c r="O273" s="195"/>
      <c r="P273" s="196" t="str">
        <f>IFERROR(VLOOKUP(B273,【支出】基礎データ!C:O,11),"")</f>
        <v/>
      </c>
      <c r="Q273" s="197" t="str">
        <f>IFERROR(VLOOKUP(B273,【支出】基礎データ!C:O,12),"")</f>
        <v/>
      </c>
      <c r="R273" s="198" t="str">
        <f>IFERROR(VLOOKUP(B273,【支出】基礎データ!C:O,13),"")</f>
        <v/>
      </c>
      <c r="S273" s="265" t="str">
        <f>IFERROR(VLOOKUP(B273,【支出】基礎データ!C:P,14),"")</f>
        <v/>
      </c>
    </row>
    <row r="274" spans="1:19" ht="24.75" customHeight="1" x14ac:dyDescent="0.2">
      <c r="A274" s="146">
        <v>3</v>
      </c>
      <c r="B274" s="146" t="e">
        <v>#VALUE!</v>
      </c>
      <c r="C274" s="263"/>
      <c r="D274" s="264" t="str">
        <f>IFERROR(VLOOKUP(B274,【支出】基礎データ!C:O,6),"")</f>
        <v/>
      </c>
      <c r="E274" s="190"/>
      <c r="F274" s="191" t="str">
        <f>IFERROR(VLOOKUP(B274,【支出】基礎データ!C:O,7),"")</f>
        <v/>
      </c>
      <c r="G274" s="192"/>
      <c r="H274" s="196" t="str">
        <f>IFERROR(VLOOKUP(B274,【支出】基礎データ!C:P,5),"")</f>
        <v/>
      </c>
      <c r="I274" s="219" t="str">
        <f>IFERROR(VLOOKUP(B274,【支出】基礎データ!C:O,8),"")</f>
        <v/>
      </c>
      <c r="J274" s="193"/>
      <c r="K274" s="194" t="str">
        <f>IFERROR(VLOOKUP(B274,【支出】基礎データ!C:P,9),"")</f>
        <v/>
      </c>
      <c r="L274" s="195"/>
      <c r="M274" s="193"/>
      <c r="N274" s="194" t="str">
        <f>IFERROR(VLOOKUP(B274,【支出】基礎データ!C:O,10),"")</f>
        <v/>
      </c>
      <c r="O274" s="195"/>
      <c r="P274" s="196" t="str">
        <f>IFERROR(VLOOKUP(B274,【支出】基礎データ!C:O,11),"")</f>
        <v/>
      </c>
      <c r="Q274" s="197" t="str">
        <f>IFERROR(VLOOKUP(B274,【支出】基礎データ!C:O,12),"")</f>
        <v/>
      </c>
      <c r="R274" s="198" t="str">
        <f>IFERROR(VLOOKUP(B274,【支出】基礎データ!C:O,13),"")</f>
        <v/>
      </c>
      <c r="S274" s="265" t="str">
        <f>IFERROR(VLOOKUP(B274,【支出】基礎データ!C:P,14),"")</f>
        <v/>
      </c>
    </row>
    <row r="275" spans="1:19" ht="24.75" customHeight="1" x14ac:dyDescent="0.2">
      <c r="A275" s="146">
        <v>4</v>
      </c>
      <c r="B275" s="146" t="e">
        <v>#VALUE!</v>
      </c>
      <c r="C275" s="263"/>
      <c r="D275" s="264" t="str">
        <f>IFERROR(VLOOKUP(B275,【支出】基礎データ!C:O,6),"")</f>
        <v/>
      </c>
      <c r="E275" s="190"/>
      <c r="F275" s="191" t="str">
        <f>IFERROR(VLOOKUP(B275,【支出】基礎データ!C:O,7),"")</f>
        <v/>
      </c>
      <c r="G275" s="192"/>
      <c r="H275" s="196" t="str">
        <f>IFERROR(VLOOKUP(B275,【支出】基礎データ!C:P,5),"")</f>
        <v/>
      </c>
      <c r="I275" s="219" t="str">
        <f>IFERROR(VLOOKUP(B275,【支出】基礎データ!C:O,8),"")</f>
        <v/>
      </c>
      <c r="J275" s="193"/>
      <c r="K275" s="194" t="str">
        <f>IFERROR(VLOOKUP(B275,【支出】基礎データ!C:P,9),"")</f>
        <v/>
      </c>
      <c r="L275" s="195"/>
      <c r="M275" s="193"/>
      <c r="N275" s="194" t="str">
        <f>IFERROR(VLOOKUP(B275,【支出】基礎データ!C:O,10),"")</f>
        <v/>
      </c>
      <c r="O275" s="195"/>
      <c r="P275" s="196" t="str">
        <f>IFERROR(VLOOKUP(B275,【支出】基礎データ!C:O,11),"")</f>
        <v/>
      </c>
      <c r="Q275" s="197" t="str">
        <f>IFERROR(VLOOKUP(B275,【支出】基礎データ!C:O,12),"")</f>
        <v/>
      </c>
      <c r="R275" s="198" t="str">
        <f>IFERROR(VLOOKUP(B275,【支出】基礎データ!C:O,13),"")</f>
        <v/>
      </c>
      <c r="S275" s="265" t="str">
        <f>IFERROR(VLOOKUP(B275,【支出】基礎データ!C:P,14),"")</f>
        <v/>
      </c>
    </row>
    <row r="276" spans="1:19" ht="24.75" customHeight="1" x14ac:dyDescent="0.2">
      <c r="A276" s="146">
        <v>5</v>
      </c>
      <c r="B276" s="146" t="e">
        <v>#VALUE!</v>
      </c>
      <c r="C276" s="263"/>
      <c r="D276" s="264" t="str">
        <f>IFERROR(VLOOKUP(B276,【支出】基礎データ!C:O,6),"")</f>
        <v/>
      </c>
      <c r="E276" s="190"/>
      <c r="F276" s="191" t="str">
        <f>IFERROR(VLOOKUP(B276,【支出】基礎データ!C:O,7),"")</f>
        <v/>
      </c>
      <c r="G276" s="192"/>
      <c r="H276" s="196" t="str">
        <f>IFERROR(VLOOKUP(B276,【支出】基礎データ!C:P,5),"")</f>
        <v/>
      </c>
      <c r="I276" s="219" t="str">
        <f>IFERROR(VLOOKUP(B276,【支出】基礎データ!C:O,8),"")</f>
        <v/>
      </c>
      <c r="J276" s="193"/>
      <c r="K276" s="194" t="str">
        <f>IFERROR(VLOOKUP(B276,【支出】基礎データ!C:P,9),"")</f>
        <v/>
      </c>
      <c r="L276" s="195"/>
      <c r="M276" s="193"/>
      <c r="N276" s="194" t="str">
        <f>IFERROR(VLOOKUP(B276,【支出】基礎データ!C:O,10),"")</f>
        <v/>
      </c>
      <c r="O276" s="195"/>
      <c r="P276" s="196" t="str">
        <f>IFERROR(VLOOKUP(B276,【支出】基礎データ!C:O,11),"")</f>
        <v/>
      </c>
      <c r="Q276" s="197" t="str">
        <f>IFERROR(VLOOKUP(B276,【支出】基礎データ!C:O,12),"")</f>
        <v/>
      </c>
      <c r="R276" s="198" t="str">
        <f>IFERROR(VLOOKUP(B276,【支出】基礎データ!C:O,13),"")</f>
        <v/>
      </c>
      <c r="S276" s="265" t="str">
        <f>IFERROR(VLOOKUP(B276,【支出】基礎データ!C:P,14),"")</f>
        <v/>
      </c>
    </row>
    <row r="277" spans="1:19" ht="24.75" customHeight="1" x14ac:dyDescent="0.2">
      <c r="A277" s="146">
        <v>6</v>
      </c>
      <c r="B277" s="146" t="e">
        <v>#VALUE!</v>
      </c>
      <c r="C277" s="263"/>
      <c r="D277" s="264" t="str">
        <f>IFERROR(VLOOKUP(B277,【支出】基礎データ!C:O,6),"")</f>
        <v/>
      </c>
      <c r="E277" s="190"/>
      <c r="F277" s="191" t="str">
        <f>IFERROR(VLOOKUP(B277,【支出】基礎データ!C:O,7),"")</f>
        <v/>
      </c>
      <c r="G277" s="192"/>
      <c r="H277" s="196" t="str">
        <f>IFERROR(VLOOKUP(B277,【支出】基礎データ!C:P,5),"")</f>
        <v/>
      </c>
      <c r="I277" s="219" t="str">
        <f>IFERROR(VLOOKUP(B277,【支出】基礎データ!C:O,8),"")</f>
        <v/>
      </c>
      <c r="J277" s="193"/>
      <c r="K277" s="194" t="str">
        <f>IFERROR(VLOOKUP(B277,【支出】基礎データ!C:P,9),"")</f>
        <v/>
      </c>
      <c r="L277" s="195"/>
      <c r="M277" s="193"/>
      <c r="N277" s="194" t="str">
        <f>IFERROR(VLOOKUP(B277,【支出】基礎データ!C:O,10),"")</f>
        <v/>
      </c>
      <c r="O277" s="195"/>
      <c r="P277" s="196" t="str">
        <f>IFERROR(VLOOKUP(B277,【支出】基礎データ!C:O,11),"")</f>
        <v/>
      </c>
      <c r="Q277" s="197" t="str">
        <f>IFERROR(VLOOKUP(B277,【支出】基礎データ!C:O,12),"")</f>
        <v/>
      </c>
      <c r="R277" s="198" t="str">
        <f>IFERROR(VLOOKUP(B277,【支出】基礎データ!C:O,13),"")</f>
        <v/>
      </c>
      <c r="S277" s="265" t="str">
        <f>IFERROR(VLOOKUP(B277,【支出】基礎データ!C:P,14),"")</f>
        <v/>
      </c>
    </row>
    <row r="278" spans="1:19" ht="24.75" customHeight="1" x14ac:dyDescent="0.2">
      <c r="A278" s="146">
        <v>7</v>
      </c>
      <c r="B278" s="146" t="e">
        <v>#VALUE!</v>
      </c>
      <c r="C278" s="263"/>
      <c r="D278" s="264" t="str">
        <f>IFERROR(VLOOKUP(B278,【支出】基礎データ!C:O,6),"")</f>
        <v/>
      </c>
      <c r="E278" s="190"/>
      <c r="F278" s="191" t="str">
        <f>IFERROR(VLOOKUP(B278,【支出】基礎データ!C:O,7),"")</f>
        <v/>
      </c>
      <c r="G278" s="192"/>
      <c r="H278" s="196" t="str">
        <f>IFERROR(VLOOKUP(B278,【支出】基礎データ!C:P,5),"")</f>
        <v/>
      </c>
      <c r="I278" s="219" t="str">
        <f>IFERROR(VLOOKUP(B278,【支出】基礎データ!C:O,8),"")</f>
        <v/>
      </c>
      <c r="J278" s="193"/>
      <c r="K278" s="194" t="str">
        <f>IFERROR(VLOOKUP(B278,【支出】基礎データ!C:P,9),"")</f>
        <v/>
      </c>
      <c r="L278" s="195"/>
      <c r="M278" s="193"/>
      <c r="N278" s="194" t="str">
        <f>IFERROR(VLOOKUP(B278,【支出】基礎データ!C:O,10),"")</f>
        <v/>
      </c>
      <c r="O278" s="195"/>
      <c r="P278" s="196" t="str">
        <f>IFERROR(VLOOKUP(B278,【支出】基礎データ!C:O,11),"")</f>
        <v/>
      </c>
      <c r="Q278" s="197" t="str">
        <f>IFERROR(VLOOKUP(B278,【支出】基礎データ!C:O,12),"")</f>
        <v/>
      </c>
      <c r="R278" s="198" t="str">
        <f>IFERROR(VLOOKUP(B278,【支出】基礎データ!C:O,13),"")</f>
        <v/>
      </c>
      <c r="S278" s="265" t="str">
        <f>IFERROR(VLOOKUP(B278,【支出】基礎データ!C:P,14),"")</f>
        <v/>
      </c>
    </row>
    <row r="279" spans="1:19" ht="24.75" customHeight="1" x14ac:dyDescent="0.2">
      <c r="A279" s="146">
        <v>8</v>
      </c>
      <c r="B279" s="146" t="e">
        <v>#VALUE!</v>
      </c>
      <c r="C279" s="263"/>
      <c r="D279" s="264" t="str">
        <f>IFERROR(VLOOKUP(B279,【支出】基礎データ!C:O,6),"")</f>
        <v/>
      </c>
      <c r="E279" s="190"/>
      <c r="F279" s="191" t="str">
        <f>IFERROR(VLOOKUP(B279,【支出】基礎データ!C:O,7),"")</f>
        <v/>
      </c>
      <c r="G279" s="192"/>
      <c r="H279" s="196" t="str">
        <f>IFERROR(VLOOKUP(B279,【支出】基礎データ!C:P,5),"")</f>
        <v/>
      </c>
      <c r="I279" s="219" t="str">
        <f>IFERROR(VLOOKUP(B279,【支出】基礎データ!C:O,8),"")</f>
        <v/>
      </c>
      <c r="J279" s="193"/>
      <c r="K279" s="194" t="str">
        <f>IFERROR(VLOOKUP(B279,【支出】基礎データ!C:P,9),"")</f>
        <v/>
      </c>
      <c r="L279" s="195"/>
      <c r="M279" s="193"/>
      <c r="N279" s="194" t="str">
        <f>IFERROR(VLOOKUP(B279,【支出】基礎データ!C:O,10),"")</f>
        <v/>
      </c>
      <c r="O279" s="195"/>
      <c r="P279" s="196" t="str">
        <f>IFERROR(VLOOKUP(B279,【支出】基礎データ!C:O,11),"")</f>
        <v/>
      </c>
      <c r="Q279" s="197" t="str">
        <f>IFERROR(VLOOKUP(B279,【支出】基礎データ!C:O,12),"")</f>
        <v/>
      </c>
      <c r="R279" s="198" t="str">
        <f>IFERROR(VLOOKUP(B279,【支出】基礎データ!C:O,13),"")</f>
        <v/>
      </c>
      <c r="S279" s="265" t="str">
        <f>IFERROR(VLOOKUP(B279,【支出】基礎データ!C:P,14),"")</f>
        <v/>
      </c>
    </row>
    <row r="280" spans="1:19" ht="24.75" customHeight="1" x14ac:dyDescent="0.2">
      <c r="A280" s="146">
        <v>9</v>
      </c>
      <c r="B280" s="146" t="e">
        <v>#VALUE!</v>
      </c>
      <c r="C280" s="263"/>
      <c r="D280" s="264" t="str">
        <f>IFERROR(VLOOKUP(B280,【支出】基礎データ!C:O,6),"")</f>
        <v/>
      </c>
      <c r="E280" s="190"/>
      <c r="F280" s="191" t="str">
        <f>IFERROR(VLOOKUP(B280,【支出】基礎データ!C:O,7),"")</f>
        <v/>
      </c>
      <c r="G280" s="192"/>
      <c r="H280" s="196" t="str">
        <f>IFERROR(VLOOKUP(B280,【支出】基礎データ!C:P,5),"")</f>
        <v/>
      </c>
      <c r="I280" s="219" t="str">
        <f>IFERROR(VLOOKUP(B280,【支出】基礎データ!C:O,8),"")</f>
        <v/>
      </c>
      <c r="J280" s="193"/>
      <c r="K280" s="194" t="str">
        <f>IFERROR(VLOOKUP(B280,【支出】基礎データ!C:P,9),"")</f>
        <v/>
      </c>
      <c r="L280" s="195"/>
      <c r="M280" s="193"/>
      <c r="N280" s="194" t="str">
        <f>IFERROR(VLOOKUP(B280,【支出】基礎データ!C:O,10),"")</f>
        <v/>
      </c>
      <c r="O280" s="195"/>
      <c r="P280" s="196" t="str">
        <f>IFERROR(VLOOKUP(B280,【支出】基礎データ!C:O,11),"")</f>
        <v/>
      </c>
      <c r="Q280" s="197" t="str">
        <f>IFERROR(VLOOKUP(B280,【支出】基礎データ!C:O,12),"")</f>
        <v/>
      </c>
      <c r="R280" s="198" t="str">
        <f>IFERROR(VLOOKUP(B280,【支出】基礎データ!C:O,13),"")</f>
        <v/>
      </c>
      <c r="S280" s="265" t="str">
        <f>IFERROR(VLOOKUP(B280,【支出】基礎データ!C:P,14),"")</f>
        <v/>
      </c>
    </row>
    <row r="281" spans="1:19" ht="24.75" customHeight="1" x14ac:dyDescent="0.2">
      <c r="A281" s="146">
        <v>10</v>
      </c>
      <c r="B281" s="146" t="e">
        <v>#VALUE!</v>
      </c>
      <c r="C281" s="263"/>
      <c r="D281" s="264" t="str">
        <f>IFERROR(VLOOKUP(B281,【支出】基礎データ!C:O,6),"")</f>
        <v/>
      </c>
      <c r="E281" s="190"/>
      <c r="F281" s="191" t="str">
        <f>IFERROR(VLOOKUP(B281,【支出】基礎データ!C:O,7),"")</f>
        <v/>
      </c>
      <c r="G281" s="192"/>
      <c r="H281" s="196" t="str">
        <f>IFERROR(VLOOKUP(B281,【支出】基礎データ!C:P,5),"")</f>
        <v/>
      </c>
      <c r="I281" s="219" t="str">
        <f>IFERROR(VLOOKUP(B281,【支出】基礎データ!C:O,8),"")</f>
        <v/>
      </c>
      <c r="J281" s="193"/>
      <c r="K281" s="194" t="str">
        <f>IFERROR(VLOOKUP(B281,【支出】基礎データ!C:P,9),"")</f>
        <v/>
      </c>
      <c r="L281" s="195"/>
      <c r="M281" s="193"/>
      <c r="N281" s="194" t="str">
        <f>IFERROR(VLOOKUP(B281,【支出】基礎データ!C:O,10),"")</f>
        <v/>
      </c>
      <c r="O281" s="195"/>
      <c r="P281" s="196" t="str">
        <f>IFERROR(VLOOKUP(B281,【支出】基礎データ!C:O,11),"")</f>
        <v/>
      </c>
      <c r="Q281" s="197" t="str">
        <f>IFERROR(VLOOKUP(B281,【支出】基礎データ!C:O,12),"")</f>
        <v/>
      </c>
      <c r="R281" s="198" t="str">
        <f>IFERROR(VLOOKUP(B281,【支出】基礎データ!C:O,13),"")</f>
        <v/>
      </c>
      <c r="S281" s="265" t="str">
        <f>IFERROR(VLOOKUP(B281,【支出】基礎データ!C:P,14),"")</f>
        <v/>
      </c>
    </row>
    <row r="282" spans="1:19" ht="24.75" customHeight="1" x14ac:dyDescent="0.2">
      <c r="A282" s="146">
        <v>11</v>
      </c>
      <c r="B282" s="146" t="e">
        <v>#VALUE!</v>
      </c>
      <c r="C282" s="263"/>
      <c r="D282" s="264" t="str">
        <f>IFERROR(VLOOKUP(B282,【支出】基礎データ!C:O,6),"")</f>
        <v/>
      </c>
      <c r="E282" s="190"/>
      <c r="F282" s="191" t="str">
        <f>IFERROR(VLOOKUP(B282,【支出】基礎データ!C:O,7),"")</f>
        <v/>
      </c>
      <c r="G282" s="192"/>
      <c r="H282" s="196" t="str">
        <f>IFERROR(VLOOKUP(B282,【支出】基礎データ!C:P,5),"")</f>
        <v/>
      </c>
      <c r="I282" s="219" t="str">
        <f>IFERROR(VLOOKUP(B282,【支出】基礎データ!C:O,8),"")</f>
        <v/>
      </c>
      <c r="J282" s="193"/>
      <c r="K282" s="194" t="str">
        <f>IFERROR(VLOOKUP(B282,【支出】基礎データ!C:P,9),"")</f>
        <v/>
      </c>
      <c r="L282" s="195"/>
      <c r="M282" s="193"/>
      <c r="N282" s="194" t="str">
        <f>IFERROR(VLOOKUP(B282,【支出】基礎データ!C:O,10),"")</f>
        <v/>
      </c>
      <c r="O282" s="195"/>
      <c r="P282" s="196" t="str">
        <f>IFERROR(VLOOKUP(B282,【支出】基礎データ!C:O,11),"")</f>
        <v/>
      </c>
      <c r="Q282" s="197" t="str">
        <f>IFERROR(VLOOKUP(B282,【支出】基礎データ!C:O,12),"")</f>
        <v/>
      </c>
      <c r="R282" s="198" t="str">
        <f>IFERROR(VLOOKUP(B282,【支出】基礎データ!C:O,13),"")</f>
        <v/>
      </c>
      <c r="S282" s="265" t="str">
        <f>IFERROR(VLOOKUP(B282,【支出】基礎データ!C:P,14),"")</f>
        <v/>
      </c>
    </row>
    <row r="283" spans="1:19" ht="24.75" customHeight="1" x14ac:dyDescent="0.2">
      <c r="A283" s="146">
        <v>12</v>
      </c>
      <c r="B283" s="146" t="e">
        <v>#VALUE!</v>
      </c>
      <c r="C283" s="263"/>
      <c r="D283" s="264" t="str">
        <f>IFERROR(VLOOKUP(B283,【支出】基礎データ!C:O,6),"")</f>
        <v/>
      </c>
      <c r="E283" s="190"/>
      <c r="F283" s="191" t="str">
        <f>IFERROR(VLOOKUP(B283,【支出】基礎データ!C:O,7),"")</f>
        <v/>
      </c>
      <c r="G283" s="192"/>
      <c r="H283" s="196" t="str">
        <f>IFERROR(VLOOKUP(B283,【支出】基礎データ!C:P,5),"")</f>
        <v/>
      </c>
      <c r="I283" s="219" t="str">
        <f>IFERROR(VLOOKUP(B283,【支出】基礎データ!C:O,8),"")</f>
        <v/>
      </c>
      <c r="J283" s="193"/>
      <c r="K283" s="194" t="str">
        <f>IFERROR(VLOOKUP(B283,【支出】基礎データ!C:P,9),"")</f>
        <v/>
      </c>
      <c r="L283" s="195"/>
      <c r="M283" s="193"/>
      <c r="N283" s="194" t="str">
        <f>IFERROR(VLOOKUP(B283,【支出】基礎データ!C:O,10),"")</f>
        <v/>
      </c>
      <c r="O283" s="195"/>
      <c r="P283" s="196" t="str">
        <f>IFERROR(VLOOKUP(B283,【支出】基礎データ!C:O,11),"")</f>
        <v/>
      </c>
      <c r="Q283" s="197" t="str">
        <f>IFERROR(VLOOKUP(B283,【支出】基礎データ!C:O,12),"")</f>
        <v/>
      </c>
      <c r="R283" s="198" t="str">
        <f>IFERROR(VLOOKUP(B283,【支出】基礎データ!C:O,13),"")</f>
        <v/>
      </c>
      <c r="S283" s="265" t="str">
        <f>IFERROR(VLOOKUP(B283,【支出】基礎データ!C:P,14),"")</f>
        <v/>
      </c>
    </row>
    <row r="284" spans="1:19" ht="24.75" customHeight="1" x14ac:dyDescent="0.2">
      <c r="A284" s="146">
        <v>13</v>
      </c>
      <c r="B284" s="146" t="e">
        <v>#VALUE!</v>
      </c>
      <c r="C284" s="263"/>
      <c r="D284" s="264" t="str">
        <f>IFERROR(VLOOKUP(B284,【支出】基礎データ!C:O,6),"")</f>
        <v/>
      </c>
      <c r="E284" s="190"/>
      <c r="F284" s="191" t="str">
        <f>IFERROR(VLOOKUP(B284,【支出】基礎データ!C:O,7),"")</f>
        <v/>
      </c>
      <c r="G284" s="192"/>
      <c r="H284" s="196" t="str">
        <f>IFERROR(VLOOKUP(B284,【支出】基礎データ!C:P,5),"")</f>
        <v/>
      </c>
      <c r="I284" s="219" t="str">
        <f>IFERROR(VLOOKUP(B284,【支出】基礎データ!C:O,8),"")</f>
        <v/>
      </c>
      <c r="J284" s="193"/>
      <c r="K284" s="194" t="str">
        <f>IFERROR(VLOOKUP(B284,【支出】基礎データ!C:P,9),"")</f>
        <v/>
      </c>
      <c r="L284" s="195"/>
      <c r="M284" s="193"/>
      <c r="N284" s="194" t="str">
        <f>IFERROR(VLOOKUP(B284,【支出】基礎データ!C:O,10),"")</f>
        <v/>
      </c>
      <c r="O284" s="195"/>
      <c r="P284" s="196" t="str">
        <f>IFERROR(VLOOKUP(B284,【支出】基礎データ!C:O,11),"")</f>
        <v/>
      </c>
      <c r="Q284" s="197" t="str">
        <f>IFERROR(VLOOKUP(B284,【支出】基礎データ!C:O,12),"")</f>
        <v/>
      </c>
      <c r="R284" s="198" t="str">
        <f>IFERROR(VLOOKUP(B284,【支出】基礎データ!C:O,13),"")</f>
        <v/>
      </c>
      <c r="S284" s="265" t="str">
        <f>IFERROR(VLOOKUP(B284,【支出】基礎データ!C:P,14),"")</f>
        <v/>
      </c>
    </row>
    <row r="285" spans="1:19" ht="24.75" customHeight="1" x14ac:dyDescent="0.2">
      <c r="A285" s="146">
        <v>14</v>
      </c>
      <c r="B285" s="146" t="e">
        <v>#VALUE!</v>
      </c>
      <c r="C285" s="263"/>
      <c r="D285" s="264" t="str">
        <f>IFERROR(VLOOKUP(B285,【支出】基礎データ!C:O,6),"")</f>
        <v/>
      </c>
      <c r="E285" s="190"/>
      <c r="F285" s="191" t="str">
        <f>IFERROR(VLOOKUP(B285,【支出】基礎データ!C:O,7),"")</f>
        <v/>
      </c>
      <c r="G285" s="192"/>
      <c r="H285" s="196" t="str">
        <f>IFERROR(VLOOKUP(B285,【支出】基礎データ!C:P,5),"")</f>
        <v/>
      </c>
      <c r="I285" s="219" t="str">
        <f>IFERROR(VLOOKUP(B285,【支出】基礎データ!C:O,8),"")</f>
        <v/>
      </c>
      <c r="J285" s="193"/>
      <c r="K285" s="194" t="str">
        <f>IFERROR(VLOOKUP(B285,【支出】基礎データ!C:P,9),"")</f>
        <v/>
      </c>
      <c r="L285" s="195"/>
      <c r="M285" s="193"/>
      <c r="N285" s="194" t="str">
        <f>IFERROR(VLOOKUP(B285,【支出】基礎データ!C:O,10),"")</f>
        <v/>
      </c>
      <c r="O285" s="195"/>
      <c r="P285" s="196" t="str">
        <f>IFERROR(VLOOKUP(B285,【支出】基礎データ!C:O,11),"")</f>
        <v/>
      </c>
      <c r="Q285" s="197" t="str">
        <f>IFERROR(VLOOKUP(B285,【支出】基礎データ!C:O,12),"")</f>
        <v/>
      </c>
      <c r="R285" s="198" t="str">
        <f>IFERROR(VLOOKUP(B285,【支出】基礎データ!C:O,13),"")</f>
        <v/>
      </c>
      <c r="S285" s="265" t="str">
        <f>IFERROR(VLOOKUP(B285,【支出】基礎データ!C:P,14),"")</f>
        <v/>
      </c>
    </row>
    <row r="286" spans="1:19" ht="24.75" customHeight="1" x14ac:dyDescent="0.2">
      <c r="A286" s="146">
        <v>15</v>
      </c>
      <c r="B286" s="146" t="e">
        <v>#VALUE!</v>
      </c>
      <c r="C286" s="263"/>
      <c r="D286" s="264" t="str">
        <f>IFERROR(VLOOKUP(B286,【支出】基礎データ!C:O,6),"")</f>
        <v/>
      </c>
      <c r="E286" s="190"/>
      <c r="F286" s="191" t="str">
        <f>IFERROR(VLOOKUP(B286,【支出】基礎データ!C:O,7),"")</f>
        <v/>
      </c>
      <c r="G286" s="192"/>
      <c r="H286" s="196" t="str">
        <f>IFERROR(VLOOKUP(B286,【支出】基礎データ!C:P,5),"")</f>
        <v/>
      </c>
      <c r="I286" s="219" t="str">
        <f>IFERROR(VLOOKUP(B286,【支出】基礎データ!C:O,8),"")</f>
        <v/>
      </c>
      <c r="J286" s="193"/>
      <c r="K286" s="194" t="str">
        <f>IFERROR(VLOOKUP(B286,【支出】基礎データ!C:P,9),"")</f>
        <v/>
      </c>
      <c r="L286" s="195"/>
      <c r="M286" s="193"/>
      <c r="N286" s="194" t="str">
        <f>IFERROR(VLOOKUP(B286,【支出】基礎データ!C:O,10),"")</f>
        <v/>
      </c>
      <c r="O286" s="195"/>
      <c r="P286" s="196" t="str">
        <f>IFERROR(VLOOKUP(B286,【支出】基礎データ!C:O,11),"")</f>
        <v/>
      </c>
      <c r="Q286" s="197" t="str">
        <f>IFERROR(VLOOKUP(B286,【支出】基礎データ!C:O,12),"")</f>
        <v/>
      </c>
      <c r="R286" s="198" t="str">
        <f>IFERROR(VLOOKUP(B286,【支出】基礎データ!C:O,13),"")</f>
        <v/>
      </c>
      <c r="S286" s="265" t="str">
        <f>IFERROR(VLOOKUP(B286,【支出】基礎データ!C:P,14),"")</f>
        <v/>
      </c>
    </row>
    <row r="287" spans="1:19" ht="24.75" customHeight="1" x14ac:dyDescent="0.2">
      <c r="A287" s="146">
        <v>16</v>
      </c>
      <c r="B287" s="146" t="e">
        <v>#VALUE!</v>
      </c>
      <c r="C287" s="263"/>
      <c r="D287" s="264" t="str">
        <f>IFERROR(VLOOKUP(B287,【支出】基礎データ!C:O,6),"")</f>
        <v/>
      </c>
      <c r="E287" s="190"/>
      <c r="F287" s="191" t="str">
        <f>IFERROR(VLOOKUP(B287,【支出】基礎データ!C:O,7),"")</f>
        <v/>
      </c>
      <c r="G287" s="192"/>
      <c r="H287" s="196" t="str">
        <f>IFERROR(VLOOKUP(B287,【支出】基礎データ!C:P,5),"")</f>
        <v/>
      </c>
      <c r="I287" s="219" t="str">
        <f>IFERROR(VLOOKUP(B287,【支出】基礎データ!C:O,8),"")</f>
        <v/>
      </c>
      <c r="J287" s="193"/>
      <c r="K287" s="194" t="str">
        <f>IFERROR(VLOOKUP(B287,【支出】基礎データ!C:P,9),"")</f>
        <v/>
      </c>
      <c r="L287" s="195"/>
      <c r="M287" s="193"/>
      <c r="N287" s="194" t="str">
        <f>IFERROR(VLOOKUP(B287,【支出】基礎データ!C:O,10),"")</f>
        <v/>
      </c>
      <c r="O287" s="195"/>
      <c r="P287" s="196" t="str">
        <f>IFERROR(VLOOKUP(B287,【支出】基礎データ!C:O,11),"")</f>
        <v/>
      </c>
      <c r="Q287" s="197" t="str">
        <f>IFERROR(VLOOKUP(B287,【支出】基礎データ!C:O,12),"")</f>
        <v/>
      </c>
      <c r="R287" s="198" t="str">
        <f>IFERROR(VLOOKUP(B287,【支出】基礎データ!C:O,13),"")</f>
        <v/>
      </c>
      <c r="S287" s="265" t="str">
        <f>IFERROR(VLOOKUP(B287,【支出】基礎データ!C:P,14),"")</f>
        <v/>
      </c>
    </row>
    <row r="288" spans="1:19" ht="24.75" customHeight="1" x14ac:dyDescent="0.2">
      <c r="A288" s="146">
        <v>17</v>
      </c>
      <c r="B288" s="146" t="e">
        <v>#VALUE!</v>
      </c>
      <c r="C288" s="263"/>
      <c r="D288" s="264" t="str">
        <f>IFERROR(VLOOKUP(B288,【支出】基礎データ!C:O,6),"")</f>
        <v/>
      </c>
      <c r="E288" s="190"/>
      <c r="F288" s="191" t="str">
        <f>IFERROR(VLOOKUP(B288,【支出】基礎データ!C:O,7),"")</f>
        <v/>
      </c>
      <c r="G288" s="192"/>
      <c r="H288" s="196" t="str">
        <f>IFERROR(VLOOKUP(B288,【支出】基礎データ!C:P,5),"")</f>
        <v/>
      </c>
      <c r="I288" s="219" t="str">
        <f>IFERROR(VLOOKUP(B288,【支出】基礎データ!C:O,8),"")</f>
        <v/>
      </c>
      <c r="J288" s="193"/>
      <c r="K288" s="194" t="str">
        <f>IFERROR(VLOOKUP(B288,【支出】基礎データ!C:P,9),"")</f>
        <v/>
      </c>
      <c r="L288" s="195"/>
      <c r="M288" s="193"/>
      <c r="N288" s="194" t="str">
        <f>IFERROR(VLOOKUP(B288,【支出】基礎データ!C:O,10),"")</f>
        <v/>
      </c>
      <c r="O288" s="195"/>
      <c r="P288" s="196" t="str">
        <f>IFERROR(VLOOKUP(B288,【支出】基礎データ!C:O,11),"")</f>
        <v/>
      </c>
      <c r="Q288" s="197" t="str">
        <f>IFERROR(VLOOKUP(B288,【支出】基礎データ!C:O,12),"")</f>
        <v/>
      </c>
      <c r="R288" s="198" t="str">
        <f>IFERROR(VLOOKUP(B288,【支出】基礎データ!C:O,13),"")</f>
        <v/>
      </c>
      <c r="S288" s="265" t="str">
        <f>IFERROR(VLOOKUP(B288,【支出】基礎データ!C:P,14),"")</f>
        <v/>
      </c>
    </row>
    <row r="289" spans="1:19" ht="24.75" customHeight="1" x14ac:dyDescent="0.2">
      <c r="A289" s="146">
        <v>18</v>
      </c>
      <c r="B289" s="146" t="e">
        <v>#VALUE!</v>
      </c>
      <c r="C289" s="263"/>
      <c r="D289" s="264" t="str">
        <f>IFERROR(VLOOKUP(B289,【支出】基礎データ!C:O,6),"")</f>
        <v/>
      </c>
      <c r="E289" s="190"/>
      <c r="F289" s="191" t="str">
        <f>IFERROR(VLOOKUP(B289,【支出】基礎データ!C:O,7),"")</f>
        <v/>
      </c>
      <c r="G289" s="192"/>
      <c r="H289" s="196" t="str">
        <f>IFERROR(VLOOKUP(B289,【支出】基礎データ!C:P,5),"")</f>
        <v/>
      </c>
      <c r="I289" s="219" t="str">
        <f>IFERROR(VLOOKUP(B289,【支出】基礎データ!C:O,8),"")</f>
        <v/>
      </c>
      <c r="J289" s="193"/>
      <c r="K289" s="194" t="str">
        <f>IFERROR(VLOOKUP(B289,【支出】基礎データ!C:P,9),"")</f>
        <v/>
      </c>
      <c r="L289" s="195"/>
      <c r="M289" s="193"/>
      <c r="N289" s="194" t="str">
        <f>IFERROR(VLOOKUP(B289,【支出】基礎データ!C:O,10),"")</f>
        <v/>
      </c>
      <c r="O289" s="195"/>
      <c r="P289" s="196" t="str">
        <f>IFERROR(VLOOKUP(B289,【支出】基礎データ!C:O,11),"")</f>
        <v/>
      </c>
      <c r="Q289" s="197" t="str">
        <f>IFERROR(VLOOKUP(B289,【支出】基礎データ!C:O,12),"")</f>
        <v/>
      </c>
      <c r="R289" s="198" t="str">
        <f>IFERROR(VLOOKUP(B289,【支出】基礎データ!C:O,13),"")</f>
        <v/>
      </c>
      <c r="S289" s="265" t="str">
        <f>IFERROR(VLOOKUP(B289,【支出】基礎データ!C:P,14),"")</f>
        <v/>
      </c>
    </row>
    <row r="290" spans="1:19" ht="24.75" customHeight="1" x14ac:dyDescent="0.2">
      <c r="A290" s="146">
        <v>19</v>
      </c>
      <c r="B290" s="146" t="e">
        <v>#VALUE!</v>
      </c>
      <c r="C290" s="263"/>
      <c r="D290" s="264" t="str">
        <f>IFERROR(VLOOKUP(B290,【支出】基礎データ!C:O,6),"")</f>
        <v/>
      </c>
      <c r="E290" s="190"/>
      <c r="F290" s="191" t="str">
        <f>IFERROR(VLOOKUP(B290,【支出】基礎データ!C:O,7),"")</f>
        <v/>
      </c>
      <c r="G290" s="192"/>
      <c r="H290" s="196" t="str">
        <f>IFERROR(VLOOKUP(B290,【支出】基礎データ!C:P,5),"")</f>
        <v/>
      </c>
      <c r="I290" s="219" t="str">
        <f>IFERROR(VLOOKUP(B290,【支出】基礎データ!C:O,8),"")</f>
        <v/>
      </c>
      <c r="J290" s="193"/>
      <c r="K290" s="194" t="str">
        <f>IFERROR(VLOOKUP(B290,【支出】基礎データ!C:P,9),"")</f>
        <v/>
      </c>
      <c r="L290" s="195"/>
      <c r="M290" s="193"/>
      <c r="N290" s="194" t="str">
        <f>IFERROR(VLOOKUP(B290,【支出】基礎データ!C:O,10),"")</f>
        <v/>
      </c>
      <c r="O290" s="195"/>
      <c r="P290" s="196" t="str">
        <f>IFERROR(VLOOKUP(B290,【支出】基礎データ!C:O,11),"")</f>
        <v/>
      </c>
      <c r="Q290" s="197" t="str">
        <f>IFERROR(VLOOKUP(B290,【支出】基礎データ!C:O,12),"")</f>
        <v/>
      </c>
      <c r="R290" s="198" t="str">
        <f>IFERROR(VLOOKUP(B290,【支出】基礎データ!C:O,13),"")</f>
        <v/>
      </c>
      <c r="S290" s="265" t="str">
        <f>IFERROR(VLOOKUP(B290,【支出】基礎データ!C:P,14),"")</f>
        <v/>
      </c>
    </row>
    <row r="291" spans="1:19" ht="24.75" customHeight="1" x14ac:dyDescent="0.2">
      <c r="A291" s="146">
        <v>20</v>
      </c>
      <c r="B291" s="146" t="e">
        <v>#VALUE!</v>
      </c>
      <c r="C291" s="263"/>
      <c r="D291" s="264" t="str">
        <f>IFERROR(VLOOKUP(B291,【支出】基礎データ!C:O,6),"")</f>
        <v/>
      </c>
      <c r="E291" s="190"/>
      <c r="F291" s="191" t="str">
        <f>IFERROR(VLOOKUP(B291,【支出】基礎データ!C:O,7),"")</f>
        <v/>
      </c>
      <c r="G291" s="192"/>
      <c r="H291" s="196" t="str">
        <f>IFERROR(VLOOKUP(B291,【支出】基礎データ!C:P,5),"")</f>
        <v/>
      </c>
      <c r="I291" s="219" t="str">
        <f>IFERROR(VLOOKUP(B291,【支出】基礎データ!C:O,8),"")</f>
        <v/>
      </c>
      <c r="J291" s="193"/>
      <c r="K291" s="194" t="str">
        <f>IFERROR(VLOOKUP(B291,【支出】基礎データ!C:P,9),"")</f>
        <v/>
      </c>
      <c r="L291" s="195"/>
      <c r="M291" s="193"/>
      <c r="N291" s="194" t="str">
        <f>IFERROR(VLOOKUP(B291,【支出】基礎データ!C:O,10),"")</f>
        <v/>
      </c>
      <c r="O291" s="195"/>
      <c r="P291" s="196" t="str">
        <f>IFERROR(VLOOKUP(B291,【支出】基礎データ!C:O,11),"")</f>
        <v/>
      </c>
      <c r="Q291" s="197" t="str">
        <f>IFERROR(VLOOKUP(B291,【支出】基礎データ!C:O,12),"")</f>
        <v/>
      </c>
      <c r="R291" s="198" t="str">
        <f>IFERROR(VLOOKUP(B291,【支出】基礎データ!C:O,13),"")</f>
        <v/>
      </c>
      <c r="S291" s="265" t="str">
        <f>IFERROR(VLOOKUP(B291,【支出】基礎データ!C:P,14),"")</f>
        <v/>
      </c>
    </row>
    <row r="292" spans="1:19" ht="24.75" customHeight="1" x14ac:dyDescent="0.2">
      <c r="A292" s="146">
        <v>21</v>
      </c>
      <c r="B292" s="146" t="e">
        <v>#VALUE!</v>
      </c>
      <c r="C292" s="263"/>
      <c r="D292" s="264" t="str">
        <f>IFERROR(VLOOKUP(B292,【支出】基礎データ!C:O,6),"")</f>
        <v/>
      </c>
      <c r="E292" s="190"/>
      <c r="F292" s="191" t="str">
        <f>IFERROR(VLOOKUP(B292,【支出】基礎データ!C:O,7),"")</f>
        <v/>
      </c>
      <c r="G292" s="192"/>
      <c r="H292" s="196" t="str">
        <f>IFERROR(VLOOKUP(B292,【支出】基礎データ!C:P,5),"")</f>
        <v/>
      </c>
      <c r="I292" s="219" t="str">
        <f>IFERROR(VLOOKUP(B292,【支出】基礎データ!C:O,8),"")</f>
        <v/>
      </c>
      <c r="J292" s="193"/>
      <c r="K292" s="194" t="str">
        <f>IFERROR(VLOOKUP(B292,【支出】基礎データ!C:P,9),"")</f>
        <v/>
      </c>
      <c r="L292" s="195"/>
      <c r="M292" s="193"/>
      <c r="N292" s="194" t="str">
        <f>IFERROR(VLOOKUP(B292,【支出】基礎データ!C:O,10),"")</f>
        <v/>
      </c>
      <c r="O292" s="195"/>
      <c r="P292" s="196" t="str">
        <f>IFERROR(VLOOKUP(B292,【支出】基礎データ!C:O,11),"")</f>
        <v/>
      </c>
      <c r="Q292" s="197" t="str">
        <f>IFERROR(VLOOKUP(B292,【支出】基礎データ!C:O,12),"")</f>
        <v/>
      </c>
      <c r="R292" s="198" t="str">
        <f>IFERROR(VLOOKUP(B292,【支出】基礎データ!C:O,13),"")</f>
        <v/>
      </c>
      <c r="S292" s="265" t="str">
        <f>IFERROR(VLOOKUP(B292,【支出】基礎データ!C:P,14),"")</f>
        <v/>
      </c>
    </row>
    <row r="293" spans="1:19" ht="24.75" customHeight="1" x14ac:dyDescent="0.2">
      <c r="A293" s="146">
        <v>22</v>
      </c>
      <c r="B293" s="146" t="e">
        <v>#VALUE!</v>
      </c>
      <c r="C293" s="263"/>
      <c r="D293" s="264" t="str">
        <f>IFERROR(VLOOKUP(B293,【支出】基礎データ!C:O,6),"")</f>
        <v/>
      </c>
      <c r="E293" s="190"/>
      <c r="F293" s="191" t="str">
        <f>IFERROR(VLOOKUP(B293,【支出】基礎データ!C:O,7),"")</f>
        <v/>
      </c>
      <c r="G293" s="192"/>
      <c r="H293" s="196" t="str">
        <f>IFERROR(VLOOKUP(B293,【支出】基礎データ!C:P,5),"")</f>
        <v/>
      </c>
      <c r="I293" s="219" t="str">
        <f>IFERROR(VLOOKUP(B293,【支出】基礎データ!C:O,8),"")</f>
        <v/>
      </c>
      <c r="J293" s="193"/>
      <c r="K293" s="194" t="str">
        <f>IFERROR(VLOOKUP(B293,【支出】基礎データ!C:P,9),"")</f>
        <v/>
      </c>
      <c r="L293" s="195"/>
      <c r="M293" s="193"/>
      <c r="N293" s="194" t="str">
        <f>IFERROR(VLOOKUP(B293,【支出】基礎データ!C:O,10),"")</f>
        <v/>
      </c>
      <c r="O293" s="195"/>
      <c r="P293" s="196" t="str">
        <f>IFERROR(VLOOKUP(B293,【支出】基礎データ!C:O,11),"")</f>
        <v/>
      </c>
      <c r="Q293" s="197" t="str">
        <f>IFERROR(VLOOKUP(B293,【支出】基礎データ!C:O,12),"")</f>
        <v/>
      </c>
      <c r="R293" s="198" t="str">
        <f>IFERROR(VLOOKUP(B293,【支出】基礎データ!C:O,13),"")</f>
        <v/>
      </c>
      <c r="S293" s="265" t="str">
        <f>IFERROR(VLOOKUP(B293,【支出】基礎データ!C:P,14),"")</f>
        <v/>
      </c>
    </row>
    <row r="294" spans="1:19" ht="24.75" customHeight="1" x14ac:dyDescent="0.2">
      <c r="A294" s="146">
        <v>23</v>
      </c>
      <c r="B294" s="146" t="e">
        <v>#VALUE!</v>
      </c>
      <c r="C294" s="263"/>
      <c r="D294" s="264" t="str">
        <f>IFERROR(VLOOKUP(B294,【支出】基礎データ!C:O,6),"")</f>
        <v/>
      </c>
      <c r="E294" s="190"/>
      <c r="F294" s="191" t="str">
        <f>IFERROR(VLOOKUP(B294,【支出】基礎データ!C:O,7),"")</f>
        <v/>
      </c>
      <c r="G294" s="192"/>
      <c r="H294" s="196" t="str">
        <f>IFERROR(VLOOKUP(B294,【支出】基礎データ!C:P,5),"")</f>
        <v/>
      </c>
      <c r="I294" s="219" t="str">
        <f>IFERROR(VLOOKUP(B294,【支出】基礎データ!C:O,8),"")</f>
        <v/>
      </c>
      <c r="J294" s="193"/>
      <c r="K294" s="194" t="str">
        <f>IFERROR(VLOOKUP(B294,【支出】基礎データ!C:P,9),"")</f>
        <v/>
      </c>
      <c r="L294" s="195"/>
      <c r="M294" s="193"/>
      <c r="N294" s="194" t="str">
        <f>IFERROR(VLOOKUP(B294,【支出】基礎データ!C:O,10),"")</f>
        <v/>
      </c>
      <c r="O294" s="195"/>
      <c r="P294" s="196" t="str">
        <f>IFERROR(VLOOKUP(B294,【支出】基礎データ!C:O,11),"")</f>
        <v/>
      </c>
      <c r="Q294" s="197" t="str">
        <f>IFERROR(VLOOKUP(B294,【支出】基礎データ!C:O,12),"")</f>
        <v/>
      </c>
      <c r="R294" s="198" t="str">
        <f>IFERROR(VLOOKUP(B294,【支出】基礎データ!C:O,13),"")</f>
        <v/>
      </c>
      <c r="S294" s="265" t="str">
        <f>IFERROR(VLOOKUP(B294,【支出】基礎データ!C:P,14),"")</f>
        <v/>
      </c>
    </row>
    <row r="295" spans="1:19" ht="24.75" customHeight="1" x14ac:dyDescent="0.2">
      <c r="A295" s="146">
        <v>24</v>
      </c>
      <c r="B295" s="146" t="e">
        <v>#VALUE!</v>
      </c>
      <c r="C295" s="263"/>
      <c r="D295" s="264" t="str">
        <f>IFERROR(VLOOKUP(B295,【支出】基礎データ!C:O,6),"")</f>
        <v/>
      </c>
      <c r="E295" s="190"/>
      <c r="F295" s="191" t="str">
        <f>IFERROR(VLOOKUP(B295,【支出】基礎データ!C:O,7),"")</f>
        <v/>
      </c>
      <c r="G295" s="192"/>
      <c r="H295" s="196" t="str">
        <f>IFERROR(VLOOKUP(B295,【支出】基礎データ!C:P,5),"")</f>
        <v/>
      </c>
      <c r="I295" s="219" t="str">
        <f>IFERROR(VLOOKUP(B295,【支出】基礎データ!C:O,8),"")</f>
        <v/>
      </c>
      <c r="J295" s="193"/>
      <c r="K295" s="194" t="str">
        <f>IFERROR(VLOOKUP(B295,【支出】基礎データ!C:P,9),"")</f>
        <v/>
      </c>
      <c r="L295" s="195"/>
      <c r="M295" s="193"/>
      <c r="N295" s="194" t="str">
        <f>IFERROR(VLOOKUP(B295,【支出】基礎データ!C:O,10),"")</f>
        <v/>
      </c>
      <c r="O295" s="195"/>
      <c r="P295" s="196" t="str">
        <f>IFERROR(VLOOKUP(B295,【支出】基礎データ!C:O,11),"")</f>
        <v/>
      </c>
      <c r="Q295" s="197" t="str">
        <f>IFERROR(VLOOKUP(B295,【支出】基礎データ!C:O,12),"")</f>
        <v/>
      </c>
      <c r="R295" s="198" t="str">
        <f>IFERROR(VLOOKUP(B295,【支出】基礎データ!C:O,13),"")</f>
        <v/>
      </c>
      <c r="S295" s="265" t="str">
        <f>IFERROR(VLOOKUP(B295,【支出】基礎データ!C:P,14),"")</f>
        <v/>
      </c>
    </row>
    <row r="296" spans="1:19" ht="24.75" customHeight="1" x14ac:dyDescent="0.2">
      <c r="A296" s="146">
        <v>25</v>
      </c>
      <c r="B296" s="146" t="e">
        <v>#VALUE!</v>
      </c>
      <c r="C296" s="263"/>
      <c r="D296" s="264" t="str">
        <f>IFERROR(VLOOKUP(B296,【支出】基礎データ!C:O,6),"")</f>
        <v/>
      </c>
      <c r="E296" s="190"/>
      <c r="F296" s="191" t="str">
        <f>IFERROR(VLOOKUP(B296,【支出】基礎データ!C:O,7),"")</f>
        <v/>
      </c>
      <c r="G296" s="192"/>
      <c r="H296" s="196" t="str">
        <f>IFERROR(VLOOKUP(B296,【支出】基礎データ!C:P,5),"")</f>
        <v/>
      </c>
      <c r="I296" s="219" t="str">
        <f>IFERROR(VLOOKUP(B296,【支出】基礎データ!C:O,8),"")</f>
        <v/>
      </c>
      <c r="J296" s="193"/>
      <c r="K296" s="194" t="str">
        <f>IFERROR(VLOOKUP(B296,【支出】基礎データ!C:P,9),"")</f>
        <v/>
      </c>
      <c r="L296" s="195"/>
      <c r="M296" s="193"/>
      <c r="N296" s="194" t="str">
        <f>IFERROR(VLOOKUP(B296,【支出】基礎データ!C:O,10),"")</f>
        <v/>
      </c>
      <c r="O296" s="195"/>
      <c r="P296" s="196" t="str">
        <f>IFERROR(VLOOKUP(B296,【支出】基礎データ!C:O,11),"")</f>
        <v/>
      </c>
      <c r="Q296" s="197" t="str">
        <f>IFERROR(VLOOKUP(B296,【支出】基礎データ!C:O,12),"")</f>
        <v/>
      </c>
      <c r="R296" s="198" t="str">
        <f>IFERROR(VLOOKUP(B296,【支出】基礎データ!C:O,13),"")</f>
        <v/>
      </c>
      <c r="S296" s="265" t="str">
        <f>IFERROR(VLOOKUP(B296,【支出】基礎データ!C:P,14),"")</f>
        <v/>
      </c>
    </row>
    <row r="297" spans="1:19" ht="24.75" customHeight="1" x14ac:dyDescent="0.2">
      <c r="A297" s="146">
        <v>26</v>
      </c>
      <c r="B297" s="146" t="e">
        <v>#VALUE!</v>
      </c>
      <c r="C297" s="263"/>
      <c r="D297" s="264" t="str">
        <f>IFERROR(VLOOKUP(B297,【支出】基礎データ!C:O,6),"")</f>
        <v/>
      </c>
      <c r="E297" s="190"/>
      <c r="F297" s="191" t="str">
        <f>IFERROR(VLOOKUP(B297,【支出】基礎データ!C:O,7),"")</f>
        <v/>
      </c>
      <c r="G297" s="192"/>
      <c r="H297" s="196" t="str">
        <f>IFERROR(VLOOKUP(B297,【支出】基礎データ!C:P,5),"")</f>
        <v/>
      </c>
      <c r="I297" s="219" t="str">
        <f>IFERROR(VLOOKUP(B297,【支出】基礎データ!C:O,8),"")</f>
        <v/>
      </c>
      <c r="J297" s="193"/>
      <c r="K297" s="194" t="str">
        <f>IFERROR(VLOOKUP(B297,【支出】基礎データ!C:P,9),"")</f>
        <v/>
      </c>
      <c r="L297" s="195"/>
      <c r="M297" s="193"/>
      <c r="N297" s="194" t="str">
        <f>IFERROR(VLOOKUP(B297,【支出】基礎データ!C:O,10),"")</f>
        <v/>
      </c>
      <c r="O297" s="195"/>
      <c r="P297" s="196" t="str">
        <f>IFERROR(VLOOKUP(B297,【支出】基礎データ!C:O,11),"")</f>
        <v/>
      </c>
      <c r="Q297" s="197" t="str">
        <f>IFERROR(VLOOKUP(B297,【支出】基礎データ!C:O,12),"")</f>
        <v/>
      </c>
      <c r="R297" s="198" t="str">
        <f>IFERROR(VLOOKUP(B297,【支出】基礎データ!C:O,13),"")</f>
        <v/>
      </c>
      <c r="S297" s="265" t="str">
        <f>IFERROR(VLOOKUP(B297,【支出】基礎データ!C:P,14),"")</f>
        <v/>
      </c>
    </row>
    <row r="298" spans="1:19" ht="24.75" customHeight="1" x14ac:dyDescent="0.2">
      <c r="A298" s="146">
        <v>27</v>
      </c>
      <c r="B298" s="146" t="e">
        <v>#VALUE!</v>
      </c>
      <c r="C298" s="263"/>
      <c r="D298" s="264" t="str">
        <f>IFERROR(VLOOKUP(B298,【支出】基礎データ!C:O,6),"")</f>
        <v/>
      </c>
      <c r="E298" s="190"/>
      <c r="F298" s="191" t="str">
        <f>IFERROR(VLOOKUP(B298,【支出】基礎データ!C:O,7),"")</f>
        <v/>
      </c>
      <c r="G298" s="192"/>
      <c r="H298" s="196" t="str">
        <f>IFERROR(VLOOKUP(B298,【支出】基礎データ!C:P,5),"")</f>
        <v/>
      </c>
      <c r="I298" s="219" t="str">
        <f>IFERROR(VLOOKUP(B298,【支出】基礎データ!C:O,8),"")</f>
        <v/>
      </c>
      <c r="J298" s="193"/>
      <c r="K298" s="194" t="str">
        <f>IFERROR(VLOOKUP(B298,【支出】基礎データ!C:P,9),"")</f>
        <v/>
      </c>
      <c r="L298" s="195"/>
      <c r="M298" s="193"/>
      <c r="N298" s="194" t="str">
        <f>IFERROR(VLOOKUP(B298,【支出】基礎データ!C:O,10),"")</f>
        <v/>
      </c>
      <c r="O298" s="195"/>
      <c r="P298" s="196" t="str">
        <f>IFERROR(VLOOKUP(B298,【支出】基礎データ!C:O,11),"")</f>
        <v/>
      </c>
      <c r="Q298" s="197" t="str">
        <f>IFERROR(VLOOKUP(B298,【支出】基礎データ!C:O,12),"")</f>
        <v/>
      </c>
      <c r="R298" s="198" t="str">
        <f>IFERROR(VLOOKUP(B298,【支出】基礎データ!C:O,13),"")</f>
        <v/>
      </c>
      <c r="S298" s="265" t="str">
        <f>IFERROR(VLOOKUP(B298,【支出】基礎データ!C:P,14),"")</f>
        <v/>
      </c>
    </row>
    <row r="299" spans="1:19" ht="24.75" customHeight="1" x14ac:dyDescent="0.2">
      <c r="A299" s="146">
        <v>28</v>
      </c>
      <c r="B299" s="146" t="e">
        <v>#VALUE!</v>
      </c>
      <c r="C299" s="263"/>
      <c r="D299" s="264" t="str">
        <f>IFERROR(VLOOKUP(B299,【支出】基礎データ!C:O,6),"")</f>
        <v/>
      </c>
      <c r="E299" s="190"/>
      <c r="F299" s="191" t="str">
        <f>IFERROR(VLOOKUP(B299,【支出】基礎データ!C:O,7),"")</f>
        <v/>
      </c>
      <c r="G299" s="192"/>
      <c r="H299" s="196" t="str">
        <f>IFERROR(VLOOKUP(B299,【支出】基礎データ!C:P,5),"")</f>
        <v/>
      </c>
      <c r="I299" s="219" t="str">
        <f>IFERROR(VLOOKUP(B299,【支出】基礎データ!C:O,8),"")</f>
        <v/>
      </c>
      <c r="J299" s="193"/>
      <c r="K299" s="194" t="str">
        <f>IFERROR(VLOOKUP(B299,【支出】基礎データ!C:P,9),"")</f>
        <v/>
      </c>
      <c r="L299" s="195"/>
      <c r="M299" s="193"/>
      <c r="N299" s="194" t="str">
        <f>IFERROR(VLOOKUP(B299,【支出】基礎データ!C:O,10),"")</f>
        <v/>
      </c>
      <c r="O299" s="195"/>
      <c r="P299" s="196" t="str">
        <f>IFERROR(VLOOKUP(B299,【支出】基礎データ!C:O,11),"")</f>
        <v/>
      </c>
      <c r="Q299" s="197" t="str">
        <f>IFERROR(VLOOKUP(B299,【支出】基礎データ!C:O,12),"")</f>
        <v/>
      </c>
      <c r="R299" s="198" t="str">
        <f>IFERROR(VLOOKUP(B299,【支出】基礎データ!C:O,13),"")</f>
        <v/>
      </c>
      <c r="S299" s="265" t="str">
        <f>IFERROR(VLOOKUP(B299,【支出】基礎データ!C:P,14),"")</f>
        <v/>
      </c>
    </row>
    <row r="300" spans="1:19" ht="24.75" customHeight="1" x14ac:dyDescent="0.2">
      <c r="A300" s="146">
        <v>29</v>
      </c>
      <c r="B300" s="146" t="e">
        <v>#VALUE!</v>
      </c>
      <c r="C300" s="263"/>
      <c r="D300" s="264" t="str">
        <f>IFERROR(VLOOKUP(B300,【支出】基礎データ!C:O,6),"")</f>
        <v/>
      </c>
      <c r="E300" s="190"/>
      <c r="F300" s="191" t="str">
        <f>IFERROR(VLOOKUP(B300,【支出】基礎データ!C:O,7),"")</f>
        <v/>
      </c>
      <c r="G300" s="192"/>
      <c r="H300" s="196" t="str">
        <f>IFERROR(VLOOKUP(B300,【支出】基礎データ!C:P,5),"")</f>
        <v/>
      </c>
      <c r="I300" s="219" t="str">
        <f>IFERROR(VLOOKUP(B300,【支出】基礎データ!C:O,8),"")</f>
        <v/>
      </c>
      <c r="J300" s="193"/>
      <c r="K300" s="194" t="str">
        <f>IFERROR(VLOOKUP(B300,【支出】基礎データ!C:P,9),"")</f>
        <v/>
      </c>
      <c r="L300" s="195"/>
      <c r="M300" s="193"/>
      <c r="N300" s="194" t="str">
        <f>IFERROR(VLOOKUP(B300,【支出】基礎データ!C:O,10),"")</f>
        <v/>
      </c>
      <c r="O300" s="195"/>
      <c r="P300" s="196" t="str">
        <f>IFERROR(VLOOKUP(B300,【支出】基礎データ!C:O,11),"")</f>
        <v/>
      </c>
      <c r="Q300" s="197" t="str">
        <f>IFERROR(VLOOKUP(B300,【支出】基礎データ!C:O,12),"")</f>
        <v/>
      </c>
      <c r="R300" s="198" t="str">
        <f>IFERROR(VLOOKUP(B300,【支出】基礎データ!C:O,13),"")</f>
        <v/>
      </c>
      <c r="S300" s="265" t="str">
        <f>IFERROR(VLOOKUP(B300,【支出】基礎データ!C:P,14),"")</f>
        <v/>
      </c>
    </row>
    <row r="301" spans="1:19" ht="24.75" customHeight="1" x14ac:dyDescent="0.2">
      <c r="A301" s="146">
        <v>30</v>
      </c>
      <c r="B301" s="146" t="e">
        <v>#VALUE!</v>
      </c>
      <c r="C301" s="263"/>
      <c r="D301" s="264" t="str">
        <f>IFERROR(VLOOKUP(B301,【支出】基礎データ!C:O,6),"")</f>
        <v/>
      </c>
      <c r="E301" s="190"/>
      <c r="F301" s="191" t="str">
        <f>IFERROR(VLOOKUP(B301,【支出】基礎データ!C:O,7),"")</f>
        <v/>
      </c>
      <c r="G301" s="192"/>
      <c r="H301" s="196" t="str">
        <f>IFERROR(VLOOKUP(B301,【支出】基礎データ!C:P,5),"")</f>
        <v/>
      </c>
      <c r="I301" s="219" t="str">
        <f>IFERROR(VLOOKUP(B301,【支出】基礎データ!C:O,8),"")</f>
        <v/>
      </c>
      <c r="J301" s="193"/>
      <c r="K301" s="194" t="str">
        <f>IFERROR(VLOOKUP(B301,【支出】基礎データ!C:P,9),"")</f>
        <v/>
      </c>
      <c r="L301" s="195"/>
      <c r="M301" s="193"/>
      <c r="N301" s="194" t="str">
        <f>IFERROR(VLOOKUP(B301,【支出】基礎データ!C:O,10),"")</f>
        <v/>
      </c>
      <c r="O301" s="195"/>
      <c r="P301" s="196" t="str">
        <f>IFERROR(VLOOKUP(B301,【支出】基礎データ!C:O,11),"")</f>
        <v/>
      </c>
      <c r="Q301" s="197" t="str">
        <f>IFERROR(VLOOKUP(B301,【支出】基礎データ!C:O,12),"")</f>
        <v/>
      </c>
      <c r="R301" s="198" t="str">
        <f>IFERROR(VLOOKUP(B301,【支出】基礎データ!C:O,13),"")</f>
        <v/>
      </c>
      <c r="S301" s="265" t="str">
        <f>IFERROR(VLOOKUP(B301,【支出】基礎データ!C:P,14),"")</f>
        <v/>
      </c>
    </row>
    <row r="302" spans="1:19" ht="24.75" customHeight="1" x14ac:dyDescent="0.2">
      <c r="A302" s="146">
        <v>31</v>
      </c>
      <c r="B302" s="146" t="e">
        <v>#VALUE!</v>
      </c>
      <c r="C302" s="263"/>
      <c r="D302" s="264" t="str">
        <f>IFERROR(VLOOKUP(B302,【支出】基礎データ!C:O,6),"")</f>
        <v/>
      </c>
      <c r="E302" s="190"/>
      <c r="F302" s="191" t="str">
        <f>IFERROR(VLOOKUP(B302,【支出】基礎データ!C:O,7),"")</f>
        <v/>
      </c>
      <c r="G302" s="192"/>
      <c r="H302" s="196" t="str">
        <f>IFERROR(VLOOKUP(B302,【支出】基礎データ!C:P,5),"")</f>
        <v/>
      </c>
      <c r="I302" s="219" t="str">
        <f>IFERROR(VLOOKUP(B302,【支出】基礎データ!C:O,8),"")</f>
        <v/>
      </c>
      <c r="J302" s="193"/>
      <c r="K302" s="194" t="str">
        <f>IFERROR(VLOOKUP(B302,【支出】基礎データ!C:P,9),"")</f>
        <v/>
      </c>
      <c r="L302" s="195"/>
      <c r="M302" s="193"/>
      <c r="N302" s="194" t="str">
        <f>IFERROR(VLOOKUP(B302,【支出】基礎データ!C:O,10),"")</f>
        <v/>
      </c>
      <c r="O302" s="195"/>
      <c r="P302" s="196" t="str">
        <f>IFERROR(VLOOKUP(B302,【支出】基礎データ!C:O,11),"")</f>
        <v/>
      </c>
      <c r="Q302" s="197" t="str">
        <f>IFERROR(VLOOKUP(B302,【支出】基礎データ!C:O,12),"")</f>
        <v/>
      </c>
      <c r="R302" s="198" t="str">
        <f>IFERROR(VLOOKUP(B302,【支出】基礎データ!C:O,13),"")</f>
        <v/>
      </c>
      <c r="S302" s="265" t="str">
        <f>IFERROR(VLOOKUP(B302,【支出】基礎データ!C:P,14),"")</f>
        <v/>
      </c>
    </row>
    <row r="303" spans="1:19" ht="24.75" customHeight="1" x14ac:dyDescent="0.2">
      <c r="A303" s="146">
        <v>32</v>
      </c>
      <c r="B303" s="146" t="e">
        <v>#VALUE!</v>
      </c>
      <c r="C303" s="263"/>
      <c r="D303" s="264" t="str">
        <f>IFERROR(VLOOKUP(B303,【支出】基礎データ!C:O,6),"")</f>
        <v/>
      </c>
      <c r="E303" s="190"/>
      <c r="F303" s="191" t="str">
        <f>IFERROR(VLOOKUP(B303,【支出】基礎データ!C:O,7),"")</f>
        <v/>
      </c>
      <c r="G303" s="192"/>
      <c r="H303" s="196" t="str">
        <f>IFERROR(VLOOKUP(B303,【支出】基礎データ!C:P,5),"")</f>
        <v/>
      </c>
      <c r="I303" s="219" t="str">
        <f>IFERROR(VLOOKUP(B303,【支出】基礎データ!C:O,8),"")</f>
        <v/>
      </c>
      <c r="J303" s="193"/>
      <c r="K303" s="194" t="str">
        <f>IFERROR(VLOOKUP(B303,【支出】基礎データ!C:P,9),"")</f>
        <v/>
      </c>
      <c r="L303" s="195"/>
      <c r="M303" s="193"/>
      <c r="N303" s="194" t="str">
        <f>IFERROR(VLOOKUP(B303,【支出】基礎データ!C:O,10),"")</f>
        <v/>
      </c>
      <c r="O303" s="195"/>
      <c r="P303" s="196" t="str">
        <f>IFERROR(VLOOKUP(B303,【支出】基礎データ!C:O,11),"")</f>
        <v/>
      </c>
      <c r="Q303" s="197" t="str">
        <f>IFERROR(VLOOKUP(B303,【支出】基礎データ!C:O,12),"")</f>
        <v/>
      </c>
      <c r="R303" s="198" t="str">
        <f>IFERROR(VLOOKUP(B303,【支出】基礎データ!C:O,13),"")</f>
        <v/>
      </c>
      <c r="S303" s="265" t="str">
        <f>IFERROR(VLOOKUP(B303,【支出】基礎データ!C:P,14),"")</f>
        <v/>
      </c>
    </row>
    <row r="304" spans="1:19" ht="24.75" customHeight="1" x14ac:dyDescent="0.2">
      <c r="A304" s="146">
        <v>33</v>
      </c>
      <c r="B304" s="146" t="e">
        <v>#VALUE!</v>
      </c>
      <c r="C304" s="263"/>
      <c r="D304" s="264" t="str">
        <f>IFERROR(VLOOKUP(B304,【支出】基礎データ!C:O,6),"")</f>
        <v/>
      </c>
      <c r="E304" s="190"/>
      <c r="F304" s="191" t="str">
        <f>IFERROR(VLOOKUP(B304,【支出】基礎データ!C:O,7),"")</f>
        <v/>
      </c>
      <c r="G304" s="192"/>
      <c r="H304" s="196" t="str">
        <f>IFERROR(VLOOKUP(B304,【支出】基礎データ!C:P,5),"")</f>
        <v/>
      </c>
      <c r="I304" s="219" t="str">
        <f>IFERROR(VLOOKUP(B304,【支出】基礎データ!C:O,8),"")</f>
        <v/>
      </c>
      <c r="J304" s="193"/>
      <c r="K304" s="194" t="str">
        <f>IFERROR(VLOOKUP(B304,【支出】基礎データ!C:P,9),"")</f>
        <v/>
      </c>
      <c r="L304" s="195"/>
      <c r="M304" s="193"/>
      <c r="N304" s="194" t="str">
        <f>IFERROR(VLOOKUP(B304,【支出】基礎データ!C:O,10),"")</f>
        <v/>
      </c>
      <c r="O304" s="195"/>
      <c r="P304" s="196" t="str">
        <f>IFERROR(VLOOKUP(B304,【支出】基礎データ!C:O,11),"")</f>
        <v/>
      </c>
      <c r="Q304" s="197" t="str">
        <f>IFERROR(VLOOKUP(B304,【支出】基礎データ!C:O,12),"")</f>
        <v/>
      </c>
      <c r="R304" s="198" t="str">
        <f>IFERROR(VLOOKUP(B304,【支出】基礎データ!C:O,13),"")</f>
        <v/>
      </c>
      <c r="S304" s="265" t="str">
        <f>IFERROR(VLOOKUP(B304,【支出】基礎データ!C:P,14),"")</f>
        <v/>
      </c>
    </row>
    <row r="305" spans="1:19" ht="24.75" customHeight="1" x14ac:dyDescent="0.2">
      <c r="A305" s="146">
        <v>34</v>
      </c>
      <c r="B305" s="146" t="e">
        <v>#VALUE!</v>
      </c>
      <c r="C305" s="263"/>
      <c r="D305" s="264" t="str">
        <f>IFERROR(VLOOKUP(B305,【支出】基礎データ!C:O,6),"")</f>
        <v/>
      </c>
      <c r="E305" s="190"/>
      <c r="F305" s="191" t="str">
        <f>IFERROR(VLOOKUP(B305,【支出】基礎データ!C:O,7),"")</f>
        <v/>
      </c>
      <c r="G305" s="192"/>
      <c r="H305" s="196" t="str">
        <f>IFERROR(VLOOKUP(B305,【支出】基礎データ!C:P,5),"")</f>
        <v/>
      </c>
      <c r="I305" s="219" t="str">
        <f>IFERROR(VLOOKUP(B305,【支出】基礎データ!C:O,8),"")</f>
        <v/>
      </c>
      <c r="J305" s="193"/>
      <c r="K305" s="194" t="str">
        <f>IFERROR(VLOOKUP(B305,【支出】基礎データ!C:P,9),"")</f>
        <v/>
      </c>
      <c r="L305" s="195"/>
      <c r="M305" s="193"/>
      <c r="N305" s="194" t="str">
        <f>IFERROR(VLOOKUP(B305,【支出】基礎データ!C:O,10),"")</f>
        <v/>
      </c>
      <c r="O305" s="195"/>
      <c r="P305" s="196" t="str">
        <f>IFERROR(VLOOKUP(B305,【支出】基礎データ!C:O,11),"")</f>
        <v/>
      </c>
      <c r="Q305" s="197" t="str">
        <f>IFERROR(VLOOKUP(B305,【支出】基礎データ!C:O,12),"")</f>
        <v/>
      </c>
      <c r="R305" s="198" t="str">
        <f>IFERROR(VLOOKUP(B305,【支出】基礎データ!C:O,13),"")</f>
        <v/>
      </c>
      <c r="S305" s="265" t="str">
        <f>IFERROR(VLOOKUP(B305,【支出】基礎データ!C:P,14),"")</f>
        <v/>
      </c>
    </row>
    <row r="306" spans="1:19" ht="24.75" customHeight="1" x14ac:dyDescent="0.2">
      <c r="A306" s="146">
        <v>35</v>
      </c>
      <c r="B306" s="146" t="e">
        <v>#VALUE!</v>
      </c>
      <c r="C306" s="263"/>
      <c r="D306" s="264" t="str">
        <f>IFERROR(VLOOKUP(B306,【支出】基礎データ!C:O,6),"")</f>
        <v/>
      </c>
      <c r="E306" s="190"/>
      <c r="F306" s="191" t="str">
        <f>IFERROR(VLOOKUP(B306,【支出】基礎データ!C:O,7),"")</f>
        <v/>
      </c>
      <c r="G306" s="192"/>
      <c r="H306" s="196" t="str">
        <f>IFERROR(VLOOKUP(B306,【支出】基礎データ!C:P,5),"")</f>
        <v/>
      </c>
      <c r="I306" s="219" t="str">
        <f>IFERROR(VLOOKUP(B306,【支出】基礎データ!C:O,8),"")</f>
        <v/>
      </c>
      <c r="J306" s="193"/>
      <c r="K306" s="194" t="str">
        <f>IFERROR(VLOOKUP(B306,【支出】基礎データ!C:P,9),"")</f>
        <v/>
      </c>
      <c r="L306" s="195"/>
      <c r="M306" s="193"/>
      <c r="N306" s="194" t="str">
        <f>IFERROR(VLOOKUP(B306,【支出】基礎データ!C:O,10),"")</f>
        <v/>
      </c>
      <c r="O306" s="195"/>
      <c r="P306" s="196" t="str">
        <f>IFERROR(VLOOKUP(B306,【支出】基礎データ!C:O,11),"")</f>
        <v/>
      </c>
      <c r="Q306" s="197" t="str">
        <f>IFERROR(VLOOKUP(B306,【支出】基礎データ!C:O,12),"")</f>
        <v/>
      </c>
      <c r="R306" s="198" t="str">
        <f>IFERROR(VLOOKUP(B306,【支出】基礎データ!C:O,13),"")</f>
        <v/>
      </c>
      <c r="S306" s="265" t="str">
        <f>IFERROR(VLOOKUP(B306,【支出】基礎データ!C:P,14),"")</f>
        <v/>
      </c>
    </row>
    <row r="307" spans="1:19" ht="24.75" customHeight="1" x14ac:dyDescent="0.2">
      <c r="A307" s="146">
        <v>36</v>
      </c>
      <c r="B307" s="146" t="e">
        <v>#VALUE!</v>
      </c>
      <c r="C307" s="263"/>
      <c r="D307" s="264" t="str">
        <f>IFERROR(VLOOKUP(B307,【支出】基礎データ!C:O,6),"")</f>
        <v/>
      </c>
      <c r="E307" s="190"/>
      <c r="F307" s="191" t="str">
        <f>IFERROR(VLOOKUP(B307,【支出】基礎データ!C:O,7),"")</f>
        <v/>
      </c>
      <c r="G307" s="192"/>
      <c r="H307" s="196" t="str">
        <f>IFERROR(VLOOKUP(B307,【支出】基礎データ!C:P,5),"")</f>
        <v/>
      </c>
      <c r="I307" s="219" t="str">
        <f>IFERROR(VLOOKUP(B307,【支出】基礎データ!C:O,8),"")</f>
        <v/>
      </c>
      <c r="J307" s="193"/>
      <c r="K307" s="194" t="str">
        <f>IFERROR(VLOOKUP(B307,【支出】基礎データ!C:P,9),"")</f>
        <v/>
      </c>
      <c r="L307" s="195"/>
      <c r="M307" s="193"/>
      <c r="N307" s="194" t="str">
        <f>IFERROR(VLOOKUP(B307,【支出】基礎データ!C:O,10),"")</f>
        <v/>
      </c>
      <c r="O307" s="195"/>
      <c r="P307" s="196" t="str">
        <f>IFERROR(VLOOKUP(B307,【支出】基礎データ!C:O,11),"")</f>
        <v/>
      </c>
      <c r="Q307" s="197" t="str">
        <f>IFERROR(VLOOKUP(B307,【支出】基礎データ!C:O,12),"")</f>
        <v/>
      </c>
      <c r="R307" s="198" t="str">
        <f>IFERROR(VLOOKUP(B307,【支出】基礎データ!C:O,13),"")</f>
        <v/>
      </c>
      <c r="S307" s="265" t="str">
        <f>IFERROR(VLOOKUP(B307,【支出】基礎データ!C:P,14),"")</f>
        <v/>
      </c>
    </row>
    <row r="308" spans="1:19" ht="24.75" customHeight="1" x14ac:dyDescent="0.2">
      <c r="A308" s="146">
        <v>37</v>
      </c>
      <c r="B308" s="146" t="e">
        <v>#VALUE!</v>
      </c>
      <c r="C308" s="263"/>
      <c r="D308" s="264" t="str">
        <f>IFERROR(VLOOKUP(B308,【支出】基礎データ!C:O,6),"")</f>
        <v/>
      </c>
      <c r="E308" s="190"/>
      <c r="F308" s="191" t="str">
        <f>IFERROR(VLOOKUP(B308,【支出】基礎データ!C:O,7),"")</f>
        <v/>
      </c>
      <c r="G308" s="192"/>
      <c r="H308" s="196" t="str">
        <f>IFERROR(VLOOKUP(B308,【支出】基礎データ!C:P,5),"")</f>
        <v/>
      </c>
      <c r="I308" s="219" t="str">
        <f>IFERROR(VLOOKUP(B308,【支出】基礎データ!C:O,8),"")</f>
        <v/>
      </c>
      <c r="J308" s="193"/>
      <c r="K308" s="194" t="str">
        <f>IFERROR(VLOOKUP(B308,【支出】基礎データ!C:P,9),"")</f>
        <v/>
      </c>
      <c r="L308" s="195"/>
      <c r="M308" s="193"/>
      <c r="N308" s="194" t="str">
        <f>IFERROR(VLOOKUP(B308,【支出】基礎データ!C:O,10),"")</f>
        <v/>
      </c>
      <c r="O308" s="195"/>
      <c r="P308" s="196" t="str">
        <f>IFERROR(VLOOKUP(B308,【支出】基礎データ!C:O,11),"")</f>
        <v/>
      </c>
      <c r="Q308" s="197" t="str">
        <f>IFERROR(VLOOKUP(B308,【支出】基礎データ!C:O,12),"")</f>
        <v/>
      </c>
      <c r="R308" s="198" t="str">
        <f>IFERROR(VLOOKUP(B308,【支出】基礎データ!C:O,13),"")</f>
        <v/>
      </c>
      <c r="S308" s="265" t="str">
        <f>IFERROR(VLOOKUP(B308,【支出】基礎データ!C:P,14),"")</f>
        <v/>
      </c>
    </row>
    <row r="309" spans="1:19" ht="24.75" customHeight="1" x14ac:dyDescent="0.2">
      <c r="A309" s="146">
        <v>38</v>
      </c>
      <c r="B309" s="146" t="e">
        <v>#VALUE!</v>
      </c>
      <c r="C309" s="263"/>
      <c r="D309" s="264" t="str">
        <f>IFERROR(VLOOKUP(B309,【支出】基礎データ!C:O,6),"")</f>
        <v/>
      </c>
      <c r="E309" s="190"/>
      <c r="F309" s="191" t="str">
        <f>IFERROR(VLOOKUP(B309,【支出】基礎データ!C:O,7),"")</f>
        <v/>
      </c>
      <c r="G309" s="192"/>
      <c r="H309" s="196" t="str">
        <f>IFERROR(VLOOKUP(B309,【支出】基礎データ!C:P,5),"")</f>
        <v/>
      </c>
      <c r="I309" s="219" t="str">
        <f>IFERROR(VLOOKUP(B309,【支出】基礎データ!C:O,8),"")</f>
        <v/>
      </c>
      <c r="J309" s="193"/>
      <c r="K309" s="194" t="str">
        <f>IFERROR(VLOOKUP(B309,【支出】基礎データ!C:P,9),"")</f>
        <v/>
      </c>
      <c r="L309" s="195"/>
      <c r="M309" s="193"/>
      <c r="N309" s="194" t="str">
        <f>IFERROR(VLOOKUP(B309,【支出】基礎データ!C:O,10),"")</f>
        <v/>
      </c>
      <c r="O309" s="195"/>
      <c r="P309" s="196" t="str">
        <f>IFERROR(VLOOKUP(B309,【支出】基礎データ!C:O,11),"")</f>
        <v/>
      </c>
      <c r="Q309" s="197" t="str">
        <f>IFERROR(VLOOKUP(B309,【支出】基礎データ!C:O,12),"")</f>
        <v/>
      </c>
      <c r="R309" s="198" t="str">
        <f>IFERROR(VLOOKUP(B309,【支出】基礎データ!C:O,13),"")</f>
        <v/>
      </c>
      <c r="S309" s="265" t="str">
        <f>IFERROR(VLOOKUP(B309,【支出】基礎データ!C:P,14),"")</f>
        <v/>
      </c>
    </row>
    <row r="310" spans="1:19" ht="24.75" customHeight="1" x14ac:dyDescent="0.2">
      <c r="A310" s="146">
        <v>39</v>
      </c>
      <c r="B310" s="146" t="e">
        <v>#VALUE!</v>
      </c>
      <c r="C310" s="263"/>
      <c r="D310" s="264" t="str">
        <f>IFERROR(VLOOKUP(B310,【支出】基礎データ!C:O,6),"")</f>
        <v/>
      </c>
      <c r="E310" s="190"/>
      <c r="F310" s="191" t="str">
        <f>IFERROR(VLOOKUP(B310,【支出】基礎データ!C:O,7),"")</f>
        <v/>
      </c>
      <c r="G310" s="192"/>
      <c r="H310" s="196" t="str">
        <f>IFERROR(VLOOKUP(B310,【支出】基礎データ!C:P,5),"")</f>
        <v/>
      </c>
      <c r="I310" s="219" t="str">
        <f>IFERROR(VLOOKUP(B310,【支出】基礎データ!C:O,8),"")</f>
        <v/>
      </c>
      <c r="J310" s="193"/>
      <c r="K310" s="194" t="str">
        <f>IFERROR(VLOOKUP(B310,【支出】基礎データ!C:P,9),"")</f>
        <v/>
      </c>
      <c r="L310" s="195"/>
      <c r="M310" s="193"/>
      <c r="N310" s="194" t="str">
        <f>IFERROR(VLOOKUP(B310,【支出】基礎データ!C:O,10),"")</f>
        <v/>
      </c>
      <c r="O310" s="195"/>
      <c r="P310" s="196" t="str">
        <f>IFERROR(VLOOKUP(B310,【支出】基礎データ!C:O,11),"")</f>
        <v/>
      </c>
      <c r="Q310" s="197" t="str">
        <f>IFERROR(VLOOKUP(B310,【支出】基礎データ!C:O,12),"")</f>
        <v/>
      </c>
      <c r="R310" s="198" t="str">
        <f>IFERROR(VLOOKUP(B310,【支出】基礎データ!C:O,13),"")</f>
        <v/>
      </c>
      <c r="S310" s="265" t="str">
        <f>IFERROR(VLOOKUP(B310,【支出】基礎データ!C:P,14),"")</f>
        <v/>
      </c>
    </row>
    <row r="311" spans="1:19" ht="24.75" customHeight="1" x14ac:dyDescent="0.2">
      <c r="A311" s="146">
        <v>40</v>
      </c>
      <c r="B311" s="146" t="e">
        <v>#VALUE!</v>
      </c>
      <c r="C311" s="263"/>
      <c r="D311" s="264" t="str">
        <f>IFERROR(VLOOKUP(B311,【支出】基礎データ!C:O,6),"")</f>
        <v/>
      </c>
      <c r="E311" s="190"/>
      <c r="F311" s="191" t="str">
        <f>IFERROR(VLOOKUP(B311,【支出】基礎データ!C:O,7),"")</f>
        <v/>
      </c>
      <c r="G311" s="192"/>
      <c r="H311" s="196" t="str">
        <f>IFERROR(VLOOKUP(B311,【支出】基礎データ!C:P,5),"")</f>
        <v/>
      </c>
      <c r="I311" s="219" t="str">
        <f>IFERROR(VLOOKUP(B311,【支出】基礎データ!C:O,8),"")</f>
        <v/>
      </c>
      <c r="J311" s="193"/>
      <c r="K311" s="194" t="str">
        <f>IFERROR(VLOOKUP(B311,【支出】基礎データ!C:P,9),"")</f>
        <v/>
      </c>
      <c r="L311" s="195"/>
      <c r="M311" s="193"/>
      <c r="N311" s="194" t="str">
        <f>IFERROR(VLOOKUP(B311,【支出】基礎データ!C:O,10),"")</f>
        <v/>
      </c>
      <c r="O311" s="195"/>
      <c r="P311" s="196" t="str">
        <f>IFERROR(VLOOKUP(B311,【支出】基礎データ!C:O,11),"")</f>
        <v/>
      </c>
      <c r="Q311" s="197" t="str">
        <f>IFERROR(VLOOKUP(B311,【支出】基礎データ!C:O,12),"")</f>
        <v/>
      </c>
      <c r="R311" s="198" t="str">
        <f>IFERROR(VLOOKUP(B311,【支出】基礎データ!C:O,13),"")</f>
        <v/>
      </c>
      <c r="S311" s="265" t="str">
        <f>IFERROR(VLOOKUP(B311,【支出】基礎データ!C:P,14),"")</f>
        <v/>
      </c>
    </row>
    <row r="312" spans="1:19" ht="24.75" customHeight="1" x14ac:dyDescent="0.2">
      <c r="A312" s="146">
        <v>41</v>
      </c>
      <c r="B312" s="146" t="e">
        <v>#VALUE!</v>
      </c>
      <c r="C312" s="263"/>
      <c r="D312" s="264" t="str">
        <f>IFERROR(VLOOKUP(B312,【支出】基礎データ!C:O,6),"")</f>
        <v/>
      </c>
      <c r="E312" s="190"/>
      <c r="F312" s="191" t="str">
        <f>IFERROR(VLOOKUP(B312,【支出】基礎データ!C:O,7),"")</f>
        <v/>
      </c>
      <c r="G312" s="192"/>
      <c r="H312" s="196" t="str">
        <f>IFERROR(VLOOKUP(B312,【支出】基礎データ!C:P,5),"")</f>
        <v/>
      </c>
      <c r="I312" s="219" t="str">
        <f>IFERROR(VLOOKUP(B312,【支出】基礎データ!C:O,8),"")</f>
        <v/>
      </c>
      <c r="J312" s="193"/>
      <c r="K312" s="194" t="str">
        <f>IFERROR(VLOOKUP(B312,【支出】基礎データ!C:P,9),"")</f>
        <v/>
      </c>
      <c r="L312" s="195"/>
      <c r="M312" s="193"/>
      <c r="N312" s="194" t="str">
        <f>IFERROR(VLOOKUP(B312,【支出】基礎データ!C:O,10),"")</f>
        <v/>
      </c>
      <c r="O312" s="195"/>
      <c r="P312" s="196" t="str">
        <f>IFERROR(VLOOKUP(B312,【支出】基礎データ!C:O,11),"")</f>
        <v/>
      </c>
      <c r="Q312" s="197" t="str">
        <f>IFERROR(VLOOKUP(B312,【支出】基礎データ!C:O,12),"")</f>
        <v/>
      </c>
      <c r="R312" s="198" t="str">
        <f>IFERROR(VLOOKUP(B312,【支出】基礎データ!C:O,13),"")</f>
        <v/>
      </c>
      <c r="S312" s="265" t="str">
        <f>IFERROR(VLOOKUP(B312,【支出】基礎データ!C:P,14),"")</f>
        <v/>
      </c>
    </row>
    <row r="313" spans="1:19" ht="24.75" customHeight="1" thickBot="1" x14ac:dyDescent="0.25">
      <c r="A313" s="24"/>
      <c r="B313" s="146"/>
      <c r="C313" s="322" t="s">
        <v>34</v>
      </c>
      <c r="D313" s="323"/>
      <c r="E313" s="268"/>
      <c r="F313" s="200">
        <f>SUM(F272:F312)</f>
        <v>0</v>
      </c>
      <c r="G313" s="201"/>
      <c r="H313" s="205"/>
      <c r="I313" s="269"/>
      <c r="J313" s="202"/>
      <c r="K313" s="203"/>
      <c r="L313" s="204"/>
      <c r="M313" s="202"/>
      <c r="N313" s="203"/>
      <c r="O313" s="204"/>
      <c r="P313" s="205"/>
      <c r="Q313" s="206"/>
      <c r="R313" s="207"/>
      <c r="S313" s="182"/>
    </row>
    <row r="314" spans="1:19" ht="30.75" customHeight="1" thickTop="1" x14ac:dyDescent="0.2">
      <c r="A314" s="24"/>
      <c r="B314" s="146"/>
      <c r="C314" s="307" t="s">
        <v>44</v>
      </c>
      <c r="D314" s="208" t="s">
        <v>43</v>
      </c>
      <c r="E314" s="209"/>
      <c r="F314" s="210">
        <f>'収支集計票（入力不要）'!D28</f>
        <v>0</v>
      </c>
      <c r="G314" s="211"/>
      <c r="H314" s="189"/>
      <c r="I314" s="212"/>
      <c r="J314" s="213"/>
      <c r="K314" s="214"/>
      <c r="L314" s="215"/>
      <c r="M314" s="213"/>
      <c r="N314" s="214"/>
      <c r="O314" s="215"/>
      <c r="P314" s="189"/>
      <c r="Q314" s="216"/>
      <c r="R314" s="217"/>
      <c r="S314" s="182"/>
    </row>
    <row r="315" spans="1:19" ht="30.75" customHeight="1" x14ac:dyDescent="0.2">
      <c r="A315" s="24"/>
      <c r="B315" s="146"/>
      <c r="C315" s="308"/>
      <c r="D315" s="218" t="s">
        <v>45</v>
      </c>
      <c r="E315" s="190"/>
      <c r="F315" s="191">
        <f>'収支集計票（入力不要）'!E28</f>
        <v>0</v>
      </c>
      <c r="G315" s="192"/>
      <c r="H315" s="26"/>
      <c r="I315" s="219"/>
      <c r="J315" s="220"/>
      <c r="K315" s="221"/>
      <c r="L315" s="222"/>
      <c r="M315" s="220"/>
      <c r="N315" s="221"/>
      <c r="O315" s="222"/>
      <c r="P315" s="26"/>
      <c r="Q315" s="73"/>
      <c r="R315" s="223"/>
      <c r="S315" s="182"/>
    </row>
    <row r="316" spans="1:19" ht="30.75" customHeight="1" thickBot="1" x14ac:dyDescent="0.25">
      <c r="A316" s="24"/>
      <c r="B316" s="146"/>
      <c r="C316" s="309"/>
      <c r="D316" s="224" t="s">
        <v>44</v>
      </c>
      <c r="E316" s="199"/>
      <c r="F316" s="200">
        <f>SUM(F314:F315)</f>
        <v>0</v>
      </c>
      <c r="G316" s="201"/>
      <c r="H316" s="225"/>
      <c r="I316" s="226"/>
      <c r="J316" s="227"/>
      <c r="K316" s="228"/>
      <c r="L316" s="229"/>
      <c r="M316" s="227"/>
      <c r="N316" s="228"/>
      <c r="O316" s="229"/>
      <c r="P316" s="225"/>
      <c r="Q316" s="230"/>
      <c r="R316" s="231"/>
      <c r="S316" s="182"/>
    </row>
    <row r="317" spans="1:19" ht="30.75" customHeight="1" thickTop="1" x14ac:dyDescent="0.2">
      <c r="A317" s="24"/>
      <c r="B317" s="146"/>
      <c r="C317" s="310" t="s">
        <v>46</v>
      </c>
      <c r="D317" s="218" t="s">
        <v>43</v>
      </c>
      <c r="E317" s="209"/>
      <c r="F317" s="232">
        <f>候補者と公営などのデータ!D32</f>
        <v>0</v>
      </c>
      <c r="G317" s="211"/>
      <c r="H317" s="189"/>
      <c r="I317" s="212"/>
      <c r="J317" s="213"/>
      <c r="K317" s="214"/>
      <c r="L317" s="215"/>
      <c r="M317" s="213"/>
      <c r="N317" s="214"/>
      <c r="O317" s="215"/>
      <c r="P317" s="189"/>
      <c r="Q317" s="216"/>
      <c r="R317" s="217"/>
      <c r="S317" s="182"/>
    </row>
    <row r="318" spans="1:19" ht="30.75" customHeight="1" x14ac:dyDescent="0.2">
      <c r="A318" s="24"/>
      <c r="B318" s="146"/>
      <c r="C318" s="308"/>
      <c r="D318" s="218" t="s">
        <v>45</v>
      </c>
      <c r="E318" s="190"/>
      <c r="F318" s="233">
        <f>候補者と公営などのデータ!D33</f>
        <v>0</v>
      </c>
      <c r="G318" s="192"/>
      <c r="H318" s="26"/>
      <c r="I318" s="219"/>
      <c r="J318" s="220"/>
      <c r="K318" s="221"/>
      <c r="L318" s="222"/>
      <c r="M318" s="220"/>
      <c r="N318" s="221"/>
      <c r="O318" s="222"/>
      <c r="P318" s="26"/>
      <c r="Q318" s="73"/>
      <c r="R318" s="223"/>
      <c r="S318" s="182"/>
    </row>
    <row r="319" spans="1:19" ht="30.75" customHeight="1" thickBot="1" x14ac:dyDescent="0.25">
      <c r="A319" s="24"/>
      <c r="B319" s="146"/>
      <c r="C319" s="309"/>
      <c r="D319" s="224" t="s">
        <v>44</v>
      </c>
      <c r="E319" s="199"/>
      <c r="F319" s="234">
        <f>SUM(F317:F318)</f>
        <v>0</v>
      </c>
      <c r="G319" s="201"/>
      <c r="H319" s="225"/>
      <c r="I319" s="226"/>
      <c r="J319" s="227"/>
      <c r="K319" s="228"/>
      <c r="L319" s="229"/>
      <c r="M319" s="227"/>
      <c r="N319" s="228"/>
      <c r="O319" s="229"/>
      <c r="P319" s="225"/>
      <c r="Q319" s="230"/>
      <c r="R319" s="231"/>
      <c r="S319" s="182"/>
    </row>
    <row r="320" spans="1:19" ht="30.75" customHeight="1" thickTop="1" x14ac:dyDescent="0.2">
      <c r="A320" s="24"/>
      <c r="B320" s="146"/>
      <c r="C320" s="357" t="s">
        <v>47</v>
      </c>
      <c r="D320" s="270" t="s">
        <v>43</v>
      </c>
      <c r="E320" s="209"/>
      <c r="F320" s="210">
        <f>F314+F317</f>
        <v>0</v>
      </c>
      <c r="G320" s="211"/>
      <c r="H320" s="189"/>
      <c r="I320" s="212"/>
      <c r="J320" s="213"/>
      <c r="K320" s="214"/>
      <c r="L320" s="215"/>
      <c r="M320" s="213"/>
      <c r="N320" s="214"/>
      <c r="O320" s="215"/>
      <c r="P320" s="189"/>
      <c r="Q320" s="216"/>
      <c r="R320" s="217"/>
      <c r="S320" s="182"/>
    </row>
    <row r="321" spans="1:19" ht="30.75" customHeight="1" x14ac:dyDescent="0.2">
      <c r="A321" s="24"/>
      <c r="B321" s="146"/>
      <c r="C321" s="308"/>
      <c r="D321" s="218" t="s">
        <v>45</v>
      </c>
      <c r="E321" s="190"/>
      <c r="F321" s="210">
        <f>F315+F318</f>
        <v>0</v>
      </c>
      <c r="G321" s="192"/>
      <c r="H321" s="26"/>
      <c r="I321" s="219"/>
      <c r="J321" s="220"/>
      <c r="K321" s="221"/>
      <c r="L321" s="222"/>
      <c r="M321" s="220"/>
      <c r="N321" s="221"/>
      <c r="O321" s="222"/>
      <c r="P321" s="26"/>
      <c r="Q321" s="73"/>
      <c r="R321" s="223"/>
      <c r="S321" s="182"/>
    </row>
    <row r="322" spans="1:19" ht="30.75" customHeight="1" thickBot="1" x14ac:dyDescent="0.25">
      <c r="A322" s="24"/>
      <c r="B322" s="146"/>
      <c r="C322" s="309"/>
      <c r="D322" s="224" t="s">
        <v>44</v>
      </c>
      <c r="E322" s="199"/>
      <c r="F322" s="200">
        <f>SUM(F320:F321)</f>
        <v>0</v>
      </c>
      <c r="G322" s="201"/>
      <c r="H322" s="225"/>
      <c r="I322" s="226"/>
      <c r="J322" s="227"/>
      <c r="K322" s="228"/>
      <c r="L322" s="229"/>
      <c r="M322" s="227"/>
      <c r="N322" s="228"/>
      <c r="O322" s="229"/>
      <c r="P322" s="225"/>
      <c r="Q322" s="230"/>
      <c r="R322" s="231"/>
      <c r="S322" s="182"/>
    </row>
    <row r="323" spans="1:19" ht="20.25" customHeight="1" thickTop="1" x14ac:dyDescent="0.2">
      <c r="A323" s="24"/>
      <c r="B323" s="146"/>
      <c r="C323" s="358" t="s">
        <v>48</v>
      </c>
      <c r="D323" s="359"/>
      <c r="E323" s="362" t="s">
        <v>49</v>
      </c>
      <c r="F323" s="363"/>
      <c r="G323" s="363"/>
      <c r="H323" s="363"/>
      <c r="I323" s="364"/>
      <c r="J323" s="220"/>
      <c r="K323" s="271" t="s">
        <v>52</v>
      </c>
      <c r="L323" s="272"/>
      <c r="M323" s="346" t="s">
        <v>51</v>
      </c>
      <c r="N323" s="347"/>
      <c r="O323" s="347"/>
      <c r="P323" s="348"/>
      <c r="Q323" s="346" t="s">
        <v>50</v>
      </c>
      <c r="R323" s="352"/>
      <c r="S323" s="182"/>
    </row>
    <row r="324" spans="1:19" ht="18.75" customHeight="1" x14ac:dyDescent="0.2">
      <c r="A324" s="24"/>
      <c r="B324" s="146"/>
      <c r="C324" s="308"/>
      <c r="D324" s="360"/>
      <c r="E324" s="190"/>
      <c r="F324" s="365" t="s">
        <v>89</v>
      </c>
      <c r="G324" s="366"/>
      <c r="H324" s="366"/>
      <c r="I324" s="367"/>
      <c r="J324" s="220"/>
      <c r="K324" s="273">
        <f>候補者と公営などのデータ!D20</f>
        <v>0</v>
      </c>
      <c r="L324" s="274"/>
      <c r="M324" s="349">
        <f>候補者と公営などのデータ!D21</f>
        <v>0</v>
      </c>
      <c r="N324" s="350"/>
      <c r="O324" s="350"/>
      <c r="P324" s="351"/>
      <c r="Q324" s="353">
        <f>K324*M324</f>
        <v>0</v>
      </c>
      <c r="R324" s="354"/>
      <c r="S324" s="275"/>
    </row>
    <row r="325" spans="1:19" ht="18.75" customHeight="1" x14ac:dyDescent="0.2">
      <c r="A325" s="24"/>
      <c r="B325" s="146"/>
      <c r="C325" s="308"/>
      <c r="D325" s="360"/>
      <c r="E325" s="190"/>
      <c r="F325" s="366" t="s">
        <v>88</v>
      </c>
      <c r="G325" s="366"/>
      <c r="H325" s="366"/>
      <c r="I325" s="367"/>
      <c r="J325" s="220"/>
      <c r="K325" s="273">
        <f>候補者と公営などのデータ!D23</f>
        <v>0</v>
      </c>
      <c r="L325" s="274"/>
      <c r="M325" s="349">
        <f>候補者と公営などのデータ!D24</f>
        <v>0</v>
      </c>
      <c r="N325" s="350"/>
      <c r="O325" s="350"/>
      <c r="P325" s="351"/>
      <c r="Q325" s="353">
        <f t="shared" ref="Q325:Q326" si="0">K325*M325</f>
        <v>0</v>
      </c>
      <c r="R325" s="354"/>
      <c r="S325" s="275"/>
    </row>
    <row r="326" spans="1:19" ht="18.75" customHeight="1" x14ac:dyDescent="0.2">
      <c r="A326" s="24"/>
      <c r="B326" s="146"/>
      <c r="C326" s="308"/>
      <c r="D326" s="360"/>
      <c r="E326" s="190"/>
      <c r="F326" s="366"/>
      <c r="G326" s="366"/>
      <c r="H326" s="366"/>
      <c r="I326" s="367"/>
      <c r="J326" s="220"/>
      <c r="K326" s="276"/>
      <c r="L326" s="274"/>
      <c r="M326" s="349"/>
      <c r="N326" s="350"/>
      <c r="O326" s="350"/>
      <c r="P326" s="351"/>
      <c r="Q326" s="353">
        <f t="shared" si="0"/>
        <v>0</v>
      </c>
      <c r="R326" s="354"/>
      <c r="S326" s="275"/>
    </row>
    <row r="327" spans="1:19" ht="18.75" customHeight="1" thickBot="1" x14ac:dyDescent="0.25">
      <c r="A327" s="24"/>
      <c r="B327" s="146"/>
      <c r="C327" s="311"/>
      <c r="D327" s="361"/>
      <c r="E327" s="373" t="s">
        <v>44</v>
      </c>
      <c r="F327" s="374"/>
      <c r="G327" s="374"/>
      <c r="H327" s="374"/>
      <c r="I327" s="375"/>
      <c r="J327" s="340"/>
      <c r="K327" s="341"/>
      <c r="L327" s="342"/>
      <c r="M327" s="340"/>
      <c r="N327" s="341"/>
      <c r="O327" s="341"/>
      <c r="P327" s="342"/>
      <c r="Q327" s="355">
        <f>SUM(Q324:R326)</f>
        <v>0</v>
      </c>
      <c r="R327" s="356"/>
      <c r="S327" s="275"/>
    </row>
    <row r="328" spans="1:19" ht="9" customHeight="1" x14ac:dyDescent="0.2">
      <c r="A328" s="24"/>
      <c r="B328" s="146"/>
      <c r="C328" s="158"/>
      <c r="D328" s="158"/>
      <c r="E328" s="159"/>
      <c r="F328" s="24"/>
      <c r="G328" s="24"/>
      <c r="H328" s="24"/>
      <c r="I328" s="24"/>
      <c r="J328" s="24"/>
      <c r="K328" s="24"/>
      <c r="L328" s="24"/>
      <c r="M328" s="24"/>
      <c r="N328" s="24"/>
      <c r="O328" s="24"/>
      <c r="P328" s="146"/>
      <c r="Q328" s="24"/>
      <c r="R328" s="24"/>
      <c r="S328" s="146"/>
    </row>
    <row r="329" spans="1:19" ht="18.75" customHeight="1" x14ac:dyDescent="0.2">
      <c r="A329" s="24"/>
      <c r="B329" s="146"/>
      <c r="C329" s="158" t="s">
        <v>134</v>
      </c>
      <c r="D329" s="158"/>
      <c r="E329" s="159"/>
      <c r="F329" s="24"/>
      <c r="G329" s="24"/>
      <c r="H329" s="24"/>
      <c r="I329" s="24"/>
      <c r="J329" s="24"/>
      <c r="K329" s="24"/>
      <c r="L329" s="24"/>
      <c r="M329" s="24"/>
      <c r="N329" s="24"/>
      <c r="O329" s="24"/>
      <c r="P329" s="146"/>
      <c r="Q329" s="24"/>
      <c r="R329" s="24"/>
      <c r="S329" s="146"/>
    </row>
    <row r="330" spans="1:19" ht="24.75" customHeight="1" x14ac:dyDescent="0.2">
      <c r="A330" s="24"/>
      <c r="B330" s="146"/>
      <c r="C330" s="158"/>
      <c r="D330" s="372" t="str">
        <f>CONCATENATE("令和　",候補者と公営などのデータ!D35,"　年　",候補者と公営などのデータ!D36,"　月　",候補者と公営などのデータ!D37,"　日")</f>
        <v>令和　　年　　月　　日</v>
      </c>
      <c r="E330" s="372"/>
      <c r="F330" s="372"/>
      <c r="G330" s="24"/>
      <c r="H330" s="24"/>
      <c r="I330" s="24"/>
      <c r="J330" s="24"/>
      <c r="K330" s="24"/>
      <c r="L330" s="24"/>
      <c r="M330" s="24"/>
      <c r="N330" s="24"/>
      <c r="O330" s="24"/>
      <c r="P330" s="146"/>
      <c r="Q330" s="24"/>
      <c r="R330" s="24"/>
      <c r="S330" s="146"/>
    </row>
    <row r="331" spans="1:19" ht="27" customHeight="1" x14ac:dyDescent="0.2">
      <c r="A331" s="24"/>
      <c r="B331" s="146"/>
      <c r="C331" s="158"/>
      <c r="D331" s="277"/>
      <c r="E331" s="277"/>
      <c r="F331" s="277"/>
      <c r="G331" s="24"/>
      <c r="H331" s="24"/>
      <c r="I331" s="24"/>
      <c r="J331" s="24"/>
      <c r="K331" s="278" t="s">
        <v>135</v>
      </c>
      <c r="L331" s="24"/>
      <c r="M331" s="24"/>
      <c r="N331" s="301">
        <f>候補者と公営などのデータ!D9</f>
        <v>0</v>
      </c>
      <c r="O331" s="301"/>
      <c r="P331" s="301"/>
      <c r="Q331" s="301"/>
      <c r="R331" s="301"/>
      <c r="S331" s="146"/>
    </row>
    <row r="332" spans="1:19" ht="27" customHeight="1" x14ac:dyDescent="0.2">
      <c r="A332" s="24"/>
      <c r="B332" s="146"/>
      <c r="C332" s="158"/>
      <c r="D332" s="277"/>
      <c r="E332" s="277"/>
      <c r="F332" s="277"/>
      <c r="G332" s="24"/>
      <c r="H332" s="24"/>
      <c r="I332" s="24"/>
      <c r="J332" s="24"/>
      <c r="K332" s="278" t="s">
        <v>136</v>
      </c>
      <c r="L332" s="24"/>
      <c r="M332" s="24"/>
      <c r="N332" s="279">
        <f>候補者と公営などのデータ!D10</f>
        <v>0</v>
      </c>
      <c r="O332" s="279"/>
      <c r="P332" s="280"/>
      <c r="Q332" s="279"/>
      <c r="R332" s="279"/>
      <c r="S332" s="146"/>
    </row>
    <row r="333" spans="1:19" ht="10.5" customHeight="1" x14ac:dyDescent="0.2">
      <c r="A333" s="24"/>
      <c r="B333" s="146"/>
      <c r="C333" s="158"/>
      <c r="D333" s="277"/>
      <c r="E333" s="277"/>
      <c r="F333" s="277"/>
      <c r="G333" s="24"/>
      <c r="H333" s="24"/>
      <c r="I333" s="24"/>
      <c r="J333" s="24"/>
      <c r="K333" s="278"/>
      <c r="L333" s="24"/>
      <c r="M333" s="24"/>
      <c r="N333" s="279"/>
      <c r="O333" s="279"/>
      <c r="P333" s="280"/>
      <c r="Q333" s="279"/>
      <c r="R333" s="279"/>
      <c r="S333" s="146"/>
    </row>
    <row r="334" spans="1:19" ht="146.25" customHeight="1" x14ac:dyDescent="0.2">
      <c r="A334" s="24"/>
      <c r="B334" s="146"/>
      <c r="C334" s="344" t="s">
        <v>177</v>
      </c>
      <c r="D334" s="345"/>
      <c r="E334" s="345"/>
      <c r="F334" s="345"/>
      <c r="G334" s="345"/>
      <c r="H334" s="345"/>
      <c r="I334" s="345"/>
      <c r="J334" s="345"/>
      <c r="K334" s="345"/>
      <c r="L334" s="345"/>
      <c r="M334" s="345"/>
      <c r="N334" s="345"/>
      <c r="O334" s="345"/>
      <c r="P334" s="345"/>
      <c r="Q334" s="345"/>
      <c r="R334" s="345"/>
      <c r="S334" s="281"/>
    </row>
    <row r="335" spans="1:19" ht="18.75" customHeight="1" x14ac:dyDescent="0.2"/>
    <row r="336" spans="1:19" ht="24.75" customHeight="1" x14ac:dyDescent="0.2"/>
    <row r="337" ht="24.75" customHeight="1" x14ac:dyDescent="0.2"/>
  </sheetData>
  <sheetProtection algorithmName="SHA-512" hashValue="MnGkR/Gcv7hK6aqGcnzYVnl7z7AAPscEGA2cpg/aVExQUxs7jEGfNLkAQ87r9WtAFBNzvtPTWlKhlzR8y/rd4A==" saltValue="AkxEGH7SASXFjmJKMsyqfw==" spinCount="100000" sheet="1" objects="1" scenarios="1" selectLockedCells="1"/>
  <mergeCells count="113">
    <mergeCell ref="H28:I28"/>
    <mergeCell ref="C139:D139"/>
    <mergeCell ref="C140:D140"/>
    <mergeCell ref="C162:D162"/>
    <mergeCell ref="C161:D161"/>
    <mergeCell ref="Q50:Q51"/>
    <mergeCell ref="R50:R51"/>
    <mergeCell ref="J50:P50"/>
    <mergeCell ref="C52:D52"/>
    <mergeCell ref="C50:D51"/>
    <mergeCell ref="F50:F51"/>
    <mergeCell ref="H50:H51"/>
    <mergeCell ref="I50:I51"/>
    <mergeCell ref="C73:D73"/>
    <mergeCell ref="C118:D118"/>
    <mergeCell ref="C117:D117"/>
    <mergeCell ref="N45:R47"/>
    <mergeCell ref="E327:I327"/>
    <mergeCell ref="C313:D313"/>
    <mergeCell ref="C314:C316"/>
    <mergeCell ref="C11:D11"/>
    <mergeCell ref="C12:D13"/>
    <mergeCell ref="F12:F13"/>
    <mergeCell ref="C26:D26"/>
    <mergeCell ref="C27:D27"/>
    <mergeCell ref="C28:D28"/>
    <mergeCell ref="C29:D29"/>
    <mergeCell ref="C30:D30"/>
    <mergeCell ref="C31:D31"/>
    <mergeCell ref="C183:D183"/>
    <mergeCell ref="C184:D184"/>
    <mergeCell ref="C226:D226"/>
    <mergeCell ref="C227:D227"/>
    <mergeCell ref="C248:D248"/>
    <mergeCell ref="C249:D249"/>
    <mergeCell ref="C270:D270"/>
    <mergeCell ref="C271:D271"/>
    <mergeCell ref="H26:I26"/>
    <mergeCell ref="C22:D22"/>
    <mergeCell ref="H27:I27"/>
    <mergeCell ref="C23:D23"/>
    <mergeCell ref="J327:L327"/>
    <mergeCell ref="C49:D49"/>
    <mergeCell ref="C334:R334"/>
    <mergeCell ref="M323:P323"/>
    <mergeCell ref="M324:P324"/>
    <mergeCell ref="M325:P325"/>
    <mergeCell ref="M326:P326"/>
    <mergeCell ref="M327:P327"/>
    <mergeCell ref="Q323:R323"/>
    <mergeCell ref="Q324:R324"/>
    <mergeCell ref="Q325:R325"/>
    <mergeCell ref="Q326:R326"/>
    <mergeCell ref="Q327:R327"/>
    <mergeCell ref="C317:C319"/>
    <mergeCell ref="C320:C322"/>
    <mergeCell ref="C323:D327"/>
    <mergeCell ref="E323:I323"/>
    <mergeCell ref="F324:I324"/>
    <mergeCell ref="F325:I325"/>
    <mergeCell ref="C74:D74"/>
    <mergeCell ref="C95:D95"/>
    <mergeCell ref="C96:D96"/>
    <mergeCell ref="D330:F330"/>
    <mergeCell ref="F326:I326"/>
    <mergeCell ref="C16:D16"/>
    <mergeCell ref="C17:D17"/>
    <mergeCell ref="C18:D18"/>
    <mergeCell ref="C1:R1"/>
    <mergeCell ref="C32:D32"/>
    <mergeCell ref="H12:I13"/>
    <mergeCell ref="H14:I14"/>
    <mergeCell ref="H15:I15"/>
    <mergeCell ref="H16:I16"/>
    <mergeCell ref="H17:I17"/>
    <mergeCell ref="H18:I18"/>
    <mergeCell ref="H19:I19"/>
    <mergeCell ref="H20:I20"/>
    <mergeCell ref="H21:I21"/>
    <mergeCell ref="H22:I22"/>
    <mergeCell ref="H23:I23"/>
    <mergeCell ref="R12:R13"/>
    <mergeCell ref="C14:D14"/>
    <mergeCell ref="C15:D15"/>
    <mergeCell ref="J12:P12"/>
    <mergeCell ref="Q12:Q13"/>
    <mergeCell ref="C19:D19"/>
    <mergeCell ref="C20:D20"/>
    <mergeCell ref="C21:D21"/>
    <mergeCell ref="D3:F3"/>
    <mergeCell ref="H3:K3"/>
    <mergeCell ref="N331:R331"/>
    <mergeCell ref="L9:M9"/>
    <mergeCell ref="I5:Q5"/>
    <mergeCell ref="I6:N6"/>
    <mergeCell ref="H33:I33"/>
    <mergeCell ref="C34:C36"/>
    <mergeCell ref="C37:C39"/>
    <mergeCell ref="C40:C42"/>
    <mergeCell ref="F45:I45"/>
    <mergeCell ref="F46:I46"/>
    <mergeCell ref="F47:I47"/>
    <mergeCell ref="E44:H44"/>
    <mergeCell ref="C44:D47"/>
    <mergeCell ref="C33:D33"/>
    <mergeCell ref="H29:I29"/>
    <mergeCell ref="H30:I30"/>
    <mergeCell ref="H31:I31"/>
    <mergeCell ref="H32:I32"/>
    <mergeCell ref="C24:D24"/>
    <mergeCell ref="C25:D25"/>
    <mergeCell ref="H24:I24"/>
    <mergeCell ref="H25:I25"/>
  </mergeCells>
  <phoneticPr fontId="1"/>
  <pageMargins left="0.56999999999999995" right="0.27559055118110237" top="0.62" bottom="0.23" header="0.31496062992125984" footer="0.16"/>
  <pageSetup paperSize="9" scale="80" fitToHeight="0" orientation="landscape" horizontalDpi="300" verticalDpi="300" r:id="rId1"/>
  <rowBreaks count="14" manualBreakCount="14">
    <brk id="24" min="2" max="18" man="1"/>
    <brk id="48" max="16383" man="1"/>
    <brk id="73" max="16383" man="1"/>
    <brk id="95" max="16383" man="1"/>
    <brk id="117" max="16383" man="1"/>
    <brk id="139" max="16383" man="1"/>
    <brk id="161" max="16383" man="1"/>
    <brk id="183" max="16383" man="1"/>
    <brk id="204" min="2" max="18" man="1"/>
    <brk id="226" max="16383" man="1"/>
    <brk id="248" max="16383" man="1"/>
    <brk id="270" max="16383" man="1"/>
    <brk id="291" min="2" max="18" man="1"/>
    <brk id="31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59999389629810485"/>
    <pageSetUpPr fitToPage="1"/>
  </sheetPr>
  <dimension ref="A1:N25"/>
  <sheetViews>
    <sheetView showZeros="0" view="pageBreakPreview" topLeftCell="C1" zoomScale="60" zoomScaleNormal="100" workbookViewId="0">
      <selection activeCell="G5" sqref="G5"/>
    </sheetView>
  </sheetViews>
  <sheetFormatPr defaultRowHeight="13.2" x14ac:dyDescent="0.2"/>
  <cols>
    <col min="1" max="1" width="9.33203125" hidden="1" customWidth="1"/>
    <col min="2" max="2" width="10" hidden="1" customWidth="1"/>
    <col min="3" max="3" width="17.109375" customWidth="1"/>
    <col min="4" max="4" width="15.6640625" customWidth="1"/>
    <col min="5" max="5" width="13.21875" customWidth="1"/>
    <col min="6" max="6" width="18.33203125" customWidth="1"/>
    <col min="7" max="7" width="40.88671875" customWidth="1"/>
    <col min="8" max="8" width="4.109375" customWidth="1"/>
    <col min="9" max="9" width="7.109375" customWidth="1"/>
    <col min="10" max="10" width="19.33203125" customWidth="1"/>
    <col min="11" max="11" width="4.109375" customWidth="1"/>
    <col min="12" max="13" width="0" hidden="1" customWidth="1"/>
    <col min="14" max="14" width="4.44140625" customWidth="1"/>
  </cols>
  <sheetData>
    <row r="1" spans="1:14" ht="33" customHeight="1" x14ac:dyDescent="0.2">
      <c r="A1" s="58"/>
      <c r="B1" s="24"/>
      <c r="C1" s="392" t="s">
        <v>11</v>
      </c>
      <c r="D1" s="392"/>
      <c r="E1" s="392"/>
      <c r="F1" s="392"/>
      <c r="G1" s="392"/>
      <c r="H1" s="24"/>
      <c r="I1" s="24"/>
      <c r="J1" s="24"/>
      <c r="K1" s="24"/>
      <c r="L1" s="24"/>
      <c r="M1" s="24"/>
      <c r="N1" s="24"/>
    </row>
    <row r="2" spans="1:14" ht="16.2" x14ac:dyDescent="0.2">
      <c r="A2" s="58"/>
      <c r="B2" s="24"/>
      <c r="C2" s="59"/>
      <c r="D2" s="59"/>
      <c r="E2" s="59"/>
      <c r="F2" s="59"/>
      <c r="G2" s="59"/>
      <c r="H2" s="24"/>
      <c r="I2" s="24"/>
      <c r="J2" s="24"/>
      <c r="K2" s="24"/>
      <c r="L2" s="24"/>
      <c r="M2" s="24"/>
      <c r="N2" s="24"/>
    </row>
    <row r="3" spans="1:14" ht="15" thickBot="1" x14ac:dyDescent="0.25">
      <c r="A3" s="58"/>
      <c r="B3" s="24"/>
      <c r="C3" s="60" t="s">
        <v>7</v>
      </c>
      <c r="D3" s="60"/>
      <c r="E3" s="60"/>
      <c r="F3" s="60"/>
      <c r="G3" s="60"/>
      <c r="H3" s="24"/>
      <c r="I3" s="24"/>
      <c r="J3" s="24"/>
      <c r="K3" s="24"/>
      <c r="L3" s="24"/>
      <c r="M3" s="24"/>
      <c r="N3" s="24"/>
    </row>
    <row r="4" spans="1:14" ht="36.75" customHeight="1" x14ac:dyDescent="0.2">
      <c r="A4" s="61" t="e">
        <f>DGET(【支出】基礎データ!C:S,1,L4:M5)</f>
        <v>#NUM!</v>
      </c>
      <c r="B4" s="62" t="s">
        <v>188</v>
      </c>
      <c r="C4" s="63" t="s">
        <v>115</v>
      </c>
      <c r="D4" s="64" t="s">
        <v>8</v>
      </c>
      <c r="E4" s="64" t="s">
        <v>9</v>
      </c>
      <c r="F4" s="64" t="s">
        <v>10</v>
      </c>
      <c r="G4" s="65" t="s">
        <v>111</v>
      </c>
      <c r="H4" s="24"/>
      <c r="I4" s="24"/>
      <c r="J4" s="24"/>
      <c r="K4" s="66"/>
      <c r="L4" s="67" t="s">
        <v>33</v>
      </c>
      <c r="M4" s="68" t="s">
        <v>187</v>
      </c>
      <c r="N4" s="66"/>
    </row>
    <row r="5" spans="1:14" ht="37.5" customHeight="1" x14ac:dyDescent="0.2">
      <c r="A5" s="69">
        <v>1</v>
      </c>
      <c r="B5" s="62" t="e">
        <f t="dataTable" ref="B5:B12" dt2D="1" dtr="1" r1="L5" r2="M5"/>
        <v>#VALUE!</v>
      </c>
      <c r="C5" s="28" t="str">
        <f>IFERROR(VLOOKUP($B5,【支出】基礎データ!$C:$O,6),"")</f>
        <v/>
      </c>
      <c r="D5" s="56" t="str">
        <f>IFERROR(VLOOKUP($B5,【支出】基礎データ!$C:$O,7),"")</f>
        <v/>
      </c>
      <c r="E5" s="29" t="str">
        <f>IFERROR(VLOOKUP($B5,【支出】基礎データ!$C:$O,5),"")</f>
        <v/>
      </c>
      <c r="F5" s="54" t="str">
        <f>IFERROR(VLOOKUP($B5,【支出】基礎データ!$C:$O,8),"")</f>
        <v/>
      </c>
      <c r="G5" s="153"/>
      <c r="H5" s="70" t="s">
        <v>117</v>
      </c>
      <c r="I5" s="71" t="s">
        <v>118</v>
      </c>
      <c r="J5" s="72" t="s">
        <v>116</v>
      </c>
      <c r="K5" s="66"/>
      <c r="L5" s="73"/>
      <c r="M5" s="73"/>
      <c r="N5" s="66"/>
    </row>
    <row r="6" spans="1:14" ht="37.5" customHeight="1" x14ac:dyDescent="0.2">
      <c r="A6" s="69">
        <v>2</v>
      </c>
      <c r="B6" s="62" t="e">
        <v>#VALUE!</v>
      </c>
      <c r="C6" s="28" t="str">
        <f>IFERROR(VLOOKUP($B6,【支出】基礎データ!$C:$O,6),"")</f>
        <v/>
      </c>
      <c r="D6" s="56" t="str">
        <f>IFERROR(VLOOKUP($B6,【支出】基礎データ!$C:$O,7),"")</f>
        <v/>
      </c>
      <c r="E6" s="29" t="str">
        <f>IFERROR(VLOOKUP($B6,【支出】基礎データ!$C:$O,5),"")</f>
        <v/>
      </c>
      <c r="F6" s="54" t="str">
        <f>IFERROR(VLOOKUP($B6,【支出】基礎データ!$C:$O,8),"")</f>
        <v/>
      </c>
      <c r="G6" s="153"/>
      <c r="H6" s="24"/>
      <c r="I6" s="24"/>
      <c r="J6" s="24"/>
      <c r="K6" s="24"/>
      <c r="L6" s="24"/>
      <c r="M6" s="24"/>
      <c r="N6" s="24"/>
    </row>
    <row r="7" spans="1:14" ht="37.5" customHeight="1" x14ac:dyDescent="0.2">
      <c r="A7" s="69">
        <v>3</v>
      </c>
      <c r="B7" s="62" t="e">
        <v>#VALUE!</v>
      </c>
      <c r="C7" s="28" t="str">
        <f>IFERROR(VLOOKUP($B7,【支出】基礎データ!$C:$O,6),"")</f>
        <v/>
      </c>
      <c r="D7" s="56" t="str">
        <f>IFERROR(VLOOKUP($B7,【支出】基礎データ!$C:$O,7),"")</f>
        <v/>
      </c>
      <c r="E7" s="29" t="str">
        <f>IFERROR(VLOOKUP($B7,【支出】基礎データ!$C:$O,5),"")</f>
        <v/>
      </c>
      <c r="F7" s="54" t="str">
        <f>IFERROR(VLOOKUP($B7,【支出】基礎データ!$C:$O,8),"")</f>
        <v/>
      </c>
      <c r="G7" s="153"/>
      <c r="H7" s="24"/>
      <c r="I7" s="24"/>
      <c r="J7" s="24"/>
      <c r="K7" s="24"/>
      <c r="L7" s="24"/>
      <c r="M7" s="24"/>
      <c r="N7" s="24"/>
    </row>
    <row r="8" spans="1:14" ht="37.5" customHeight="1" x14ac:dyDescent="0.2">
      <c r="A8" s="69">
        <v>4</v>
      </c>
      <c r="B8" s="62" t="e">
        <v>#VALUE!</v>
      </c>
      <c r="C8" s="28" t="str">
        <f>IFERROR(VLOOKUP($B8,【支出】基礎データ!$C:$O,6),"")</f>
        <v/>
      </c>
      <c r="D8" s="56" t="str">
        <f>IFERROR(VLOOKUP($B8,【支出】基礎データ!$C:$O,7),"")</f>
        <v/>
      </c>
      <c r="E8" s="29" t="str">
        <f>IFERROR(VLOOKUP($B8,【支出】基礎データ!$C:$O,5),"")</f>
        <v/>
      </c>
      <c r="F8" s="54" t="str">
        <f>IFERROR(VLOOKUP($B8,【支出】基礎データ!$C:$O,8),"")</f>
        <v/>
      </c>
      <c r="G8" s="153"/>
      <c r="H8" s="24"/>
      <c r="I8" s="24"/>
      <c r="J8" s="24"/>
      <c r="K8" s="24"/>
      <c r="L8" s="24"/>
      <c r="M8" s="24"/>
      <c r="N8" s="24"/>
    </row>
    <row r="9" spans="1:14" ht="37.5" customHeight="1" x14ac:dyDescent="0.2">
      <c r="A9" s="69">
        <v>5</v>
      </c>
      <c r="B9" s="62" t="e">
        <v>#VALUE!</v>
      </c>
      <c r="C9" s="28" t="str">
        <f>IFERROR(VLOOKUP($B9,【支出】基礎データ!$C:$O,6),"")</f>
        <v/>
      </c>
      <c r="D9" s="56" t="str">
        <f>IFERROR(VLOOKUP($B9,【支出】基礎データ!$C:$O,7),"")</f>
        <v/>
      </c>
      <c r="E9" s="29" t="str">
        <f>IFERROR(VLOOKUP($B9,【支出】基礎データ!$C:$O,5),"")</f>
        <v/>
      </c>
      <c r="F9" s="54" t="str">
        <f>IFERROR(VLOOKUP($B9,【支出】基礎データ!$C:$O,8),"")</f>
        <v/>
      </c>
      <c r="G9" s="153"/>
      <c r="H9" s="24"/>
      <c r="I9" s="24"/>
      <c r="J9" s="24"/>
      <c r="K9" s="24"/>
      <c r="L9" s="24"/>
      <c r="M9" s="24"/>
      <c r="N9" s="24"/>
    </row>
    <row r="10" spans="1:14" ht="37.5" customHeight="1" x14ac:dyDescent="0.2">
      <c r="A10" s="69">
        <v>6</v>
      </c>
      <c r="B10" s="62" t="e">
        <v>#VALUE!</v>
      </c>
      <c r="C10" s="28" t="str">
        <f>IFERROR(VLOOKUP($B10,【支出】基礎データ!$C:$O,6),"")</f>
        <v/>
      </c>
      <c r="D10" s="56" t="str">
        <f>IFERROR(VLOOKUP($B10,【支出】基礎データ!$C:$O,7),"")</f>
        <v/>
      </c>
      <c r="E10" s="29" t="str">
        <f>IFERROR(VLOOKUP($B10,【支出】基礎データ!$C:$O,5),"")</f>
        <v/>
      </c>
      <c r="F10" s="54" t="str">
        <f>IFERROR(VLOOKUP($B10,【支出】基礎データ!$C:$O,8),"")</f>
        <v/>
      </c>
      <c r="G10" s="153"/>
      <c r="H10" s="24"/>
      <c r="I10" s="24"/>
      <c r="J10" s="24"/>
      <c r="K10" s="24"/>
      <c r="L10" s="24"/>
      <c r="M10" s="24"/>
      <c r="N10" s="24"/>
    </row>
    <row r="11" spans="1:14" ht="37.5" customHeight="1" x14ac:dyDescent="0.2">
      <c r="A11" s="69">
        <v>7</v>
      </c>
      <c r="B11" s="62" t="e">
        <v>#VALUE!</v>
      </c>
      <c r="C11" s="28" t="str">
        <f>IFERROR(VLOOKUP($B11,【支出】基礎データ!$C:$O,6),"")</f>
        <v/>
      </c>
      <c r="D11" s="56" t="str">
        <f>IFERROR(VLOOKUP($B11,【支出】基礎データ!$C:$O,7),"")</f>
        <v/>
      </c>
      <c r="E11" s="29" t="str">
        <f>IFERROR(VLOOKUP($B11,【支出】基礎データ!$C:$O,5),"")</f>
        <v/>
      </c>
      <c r="F11" s="54" t="str">
        <f>IFERROR(VLOOKUP($B11,【支出】基礎データ!$C:$O,8),"")</f>
        <v/>
      </c>
      <c r="G11" s="153"/>
      <c r="H11" s="24"/>
      <c r="I11" s="24"/>
      <c r="J11" s="24"/>
      <c r="K11" s="24"/>
      <c r="L11" s="24"/>
      <c r="M11" s="24"/>
      <c r="N11" s="24"/>
    </row>
    <row r="12" spans="1:14" ht="37.5" customHeight="1" thickBot="1" x14ac:dyDescent="0.25">
      <c r="A12" s="69">
        <v>8</v>
      </c>
      <c r="B12" s="62" t="e">
        <v>#VALUE!</v>
      </c>
      <c r="C12" s="30" t="str">
        <f>IFERROR(VLOOKUP($B12,【支出】基礎データ!$C:$O,6),"")</f>
        <v/>
      </c>
      <c r="D12" s="57" t="str">
        <f>IFERROR(VLOOKUP($B12,【支出】基礎データ!$C:$O,7),"")</f>
        <v/>
      </c>
      <c r="E12" s="31" t="str">
        <f>IFERROR(VLOOKUP($B12,【支出】基礎データ!$C:$O,5),"")</f>
        <v/>
      </c>
      <c r="F12" s="55" t="str">
        <f>IFERROR(VLOOKUP($B12,【支出】基礎データ!$C:$O,8),"")</f>
        <v/>
      </c>
      <c r="G12" s="154"/>
      <c r="H12" s="24"/>
      <c r="I12" s="24"/>
      <c r="J12" s="24"/>
      <c r="K12" s="24"/>
      <c r="L12" s="24"/>
      <c r="M12" s="24"/>
      <c r="N12" s="24"/>
    </row>
    <row r="13" spans="1:14" x14ac:dyDescent="0.2">
      <c r="A13" s="24"/>
      <c r="B13" s="74"/>
      <c r="C13" s="75"/>
      <c r="D13" s="75"/>
      <c r="E13" s="75"/>
      <c r="F13" s="75"/>
      <c r="G13" s="75"/>
      <c r="H13" s="24"/>
      <c r="I13" s="24"/>
      <c r="J13" s="24"/>
      <c r="K13" s="24"/>
      <c r="L13" s="24"/>
      <c r="M13" s="24"/>
      <c r="N13" s="24"/>
    </row>
    <row r="14" spans="1:14" ht="19.5" customHeight="1" x14ac:dyDescent="0.2">
      <c r="A14" s="24"/>
      <c r="B14" s="24"/>
      <c r="C14" s="76" t="str">
        <f>CONCATENATE("１","　",候補者と公営などのデータ!D3,"執行")</f>
        <v>１　令和７年９月２１日執行</v>
      </c>
      <c r="D14" s="77"/>
      <c r="E14" s="76" t="str">
        <f>候補者と公営などのデータ!D4</f>
        <v>総社市議会議員選挙</v>
      </c>
      <c r="F14" s="78"/>
      <c r="G14" s="78"/>
      <c r="H14" s="24"/>
      <c r="I14" s="24"/>
      <c r="J14" s="24"/>
      <c r="K14" s="24"/>
      <c r="L14" s="24"/>
      <c r="M14" s="24"/>
      <c r="N14" s="24"/>
    </row>
    <row r="15" spans="1:14" ht="52.8" customHeight="1" x14ac:dyDescent="0.2">
      <c r="A15" s="24"/>
      <c r="B15" s="24"/>
      <c r="C15" s="79"/>
      <c r="D15" s="77"/>
      <c r="E15" s="77"/>
      <c r="F15" s="78"/>
      <c r="G15" s="78"/>
      <c r="H15" s="24"/>
      <c r="I15" s="24"/>
      <c r="J15" s="24"/>
      <c r="K15" s="24"/>
      <c r="L15" s="24"/>
      <c r="M15" s="24"/>
      <c r="N15" s="24"/>
    </row>
    <row r="16" spans="1:14" ht="22.8" customHeight="1" x14ac:dyDescent="0.2">
      <c r="A16" s="24"/>
      <c r="B16" s="24"/>
      <c r="C16" s="79" t="s">
        <v>108</v>
      </c>
      <c r="D16" s="77"/>
      <c r="E16" s="77" t="s">
        <v>110</v>
      </c>
      <c r="F16" s="397">
        <f>候補者と公営などのデータ!D7</f>
        <v>0</v>
      </c>
      <c r="G16" s="397"/>
      <c r="H16" s="24"/>
      <c r="I16" s="24"/>
      <c r="J16" s="24"/>
      <c r="K16" s="24"/>
      <c r="L16" s="24"/>
      <c r="M16" s="24"/>
      <c r="N16" s="24"/>
    </row>
    <row r="17" spans="1:14" ht="19.5" customHeight="1" x14ac:dyDescent="0.2">
      <c r="A17" s="24"/>
      <c r="B17" s="24"/>
      <c r="C17" s="79"/>
      <c r="D17" s="396" t="s">
        <v>205</v>
      </c>
      <c r="E17" s="396"/>
      <c r="F17" s="80"/>
      <c r="G17" s="80"/>
      <c r="H17" s="24"/>
      <c r="I17" s="24"/>
      <c r="J17" s="24"/>
      <c r="K17" s="24"/>
      <c r="L17" s="24"/>
      <c r="M17" s="24"/>
      <c r="N17" s="24"/>
    </row>
    <row r="18" spans="1:14" ht="9.6" customHeight="1" x14ac:dyDescent="0.2">
      <c r="A18" s="24"/>
      <c r="B18" s="24"/>
      <c r="C18" s="79"/>
      <c r="D18" s="156"/>
      <c r="E18" s="156"/>
      <c r="F18" s="80"/>
      <c r="G18" s="80"/>
      <c r="H18" s="24"/>
      <c r="I18" s="24"/>
      <c r="J18" s="24"/>
      <c r="K18" s="24"/>
      <c r="L18" s="24"/>
      <c r="M18" s="24"/>
      <c r="N18" s="24"/>
    </row>
    <row r="19" spans="1:14" ht="22.8" customHeight="1" x14ac:dyDescent="0.2">
      <c r="A19" s="24"/>
      <c r="B19" s="24"/>
      <c r="C19" s="79" t="s">
        <v>109</v>
      </c>
      <c r="D19" s="77"/>
      <c r="E19" s="77" t="s">
        <v>110</v>
      </c>
      <c r="F19" s="397">
        <f>候補者と公営などのデータ!D10</f>
        <v>0</v>
      </c>
      <c r="G19" s="397"/>
      <c r="H19" s="24"/>
      <c r="I19" s="24"/>
      <c r="J19" s="24"/>
      <c r="K19" s="24"/>
      <c r="L19" s="24"/>
      <c r="M19" s="24"/>
      <c r="N19" s="24"/>
    </row>
    <row r="20" spans="1:14" ht="19.5" customHeight="1" x14ac:dyDescent="0.2">
      <c r="A20" s="24"/>
      <c r="B20" s="24"/>
      <c r="C20" s="79"/>
      <c r="D20" s="77"/>
      <c r="E20" s="156" t="s">
        <v>205</v>
      </c>
      <c r="F20" s="77"/>
      <c r="G20" s="80"/>
      <c r="H20" s="24"/>
      <c r="I20" s="24"/>
      <c r="J20" s="24"/>
      <c r="K20" s="24"/>
      <c r="L20" s="24"/>
      <c r="M20" s="24"/>
      <c r="N20" s="24"/>
    </row>
    <row r="21" spans="1:14" ht="39" customHeight="1" x14ac:dyDescent="0.2">
      <c r="A21" s="24"/>
      <c r="B21" s="24"/>
      <c r="C21" s="78"/>
      <c r="D21" s="78"/>
      <c r="E21" s="78"/>
      <c r="F21" s="78"/>
      <c r="G21" s="78"/>
      <c r="H21" s="24"/>
      <c r="I21" s="24"/>
      <c r="J21" s="24"/>
      <c r="K21" s="24"/>
      <c r="L21" s="24"/>
      <c r="M21" s="24"/>
      <c r="N21" s="24"/>
    </row>
    <row r="22" spans="1:14" ht="33" customHeight="1" x14ac:dyDescent="0.2">
      <c r="A22" s="24"/>
      <c r="B22" s="24"/>
      <c r="C22" s="81" t="s">
        <v>112</v>
      </c>
      <c r="D22" s="393" t="s">
        <v>113</v>
      </c>
      <c r="E22" s="393"/>
      <c r="F22" s="393"/>
      <c r="G22" s="393"/>
      <c r="H22" s="24"/>
      <c r="I22" s="24"/>
      <c r="J22" s="24"/>
      <c r="K22" s="24"/>
      <c r="L22" s="24"/>
      <c r="M22" s="24"/>
      <c r="N22" s="24"/>
    </row>
    <row r="23" spans="1:14" ht="31.5" customHeight="1" x14ac:dyDescent="0.2">
      <c r="A23" s="24"/>
      <c r="B23" s="24"/>
      <c r="C23" s="82" t="s">
        <v>114</v>
      </c>
      <c r="D23" s="393" t="s">
        <v>119</v>
      </c>
      <c r="E23" s="393"/>
      <c r="F23" s="393"/>
      <c r="G23" s="393"/>
      <c r="H23" s="24"/>
      <c r="I23" s="24"/>
      <c r="J23" s="24"/>
      <c r="K23" s="24"/>
      <c r="L23" s="24"/>
      <c r="M23" s="24"/>
      <c r="N23" s="24"/>
    </row>
    <row r="24" spans="1:14" ht="45" customHeight="1" x14ac:dyDescent="0.2">
      <c r="A24" s="24"/>
      <c r="B24" s="24"/>
      <c r="C24" s="83">
        <v>3</v>
      </c>
      <c r="D24" s="394" t="s">
        <v>123</v>
      </c>
      <c r="E24" s="395"/>
      <c r="F24" s="395"/>
      <c r="G24" s="395"/>
      <c r="H24" s="24"/>
      <c r="I24" s="24"/>
      <c r="J24" s="24"/>
      <c r="K24" s="24"/>
      <c r="L24" s="24"/>
      <c r="M24" s="24"/>
      <c r="N24" s="24"/>
    </row>
    <row r="25" spans="1:14" ht="43.5" customHeight="1" x14ac:dyDescent="0.2"/>
  </sheetData>
  <sheetProtection algorithmName="SHA-512" hashValue="p2iBOlz1fEe7zngtTWM3EW3MI2bu9gbBOnUY7/ggPe+xqDGZEDDJKtkp/WVIuYNI+b9SOGikH7LiGQnhB0p6mg==" saltValue="mbJtk+TvzosTzp884CF8QA==" spinCount="100000" sheet="1" objects="1" scenarios="1" selectLockedCells="1"/>
  <mergeCells count="7">
    <mergeCell ref="C1:G1"/>
    <mergeCell ref="D22:G22"/>
    <mergeCell ref="D23:G23"/>
    <mergeCell ref="D24:G24"/>
    <mergeCell ref="D17:E17"/>
    <mergeCell ref="F16:G16"/>
    <mergeCell ref="F19:G19"/>
  </mergeCells>
  <phoneticPr fontId="1"/>
  <conditionalFormatting sqref="G5">
    <cfRule type="expression" dxfId="7" priority="8">
      <formula>D5&lt;&gt;""</formula>
    </cfRule>
  </conditionalFormatting>
  <conditionalFormatting sqref="G6">
    <cfRule type="expression" dxfId="6" priority="7">
      <formula>D6&lt;&gt;""</formula>
    </cfRule>
  </conditionalFormatting>
  <conditionalFormatting sqref="G7">
    <cfRule type="expression" dxfId="5" priority="6">
      <formula>D7&lt;&gt;""</formula>
    </cfRule>
  </conditionalFormatting>
  <conditionalFormatting sqref="G8">
    <cfRule type="expression" dxfId="4" priority="5">
      <formula>D8&lt;&gt;""</formula>
    </cfRule>
  </conditionalFormatting>
  <conditionalFormatting sqref="G9">
    <cfRule type="expression" dxfId="3" priority="4">
      <formula>D9&lt;&gt;""</formula>
    </cfRule>
  </conditionalFormatting>
  <conditionalFormatting sqref="G10">
    <cfRule type="expression" dxfId="2" priority="3">
      <formula>D10&lt;&gt;""</formula>
    </cfRule>
  </conditionalFormatting>
  <conditionalFormatting sqref="G11">
    <cfRule type="expression" dxfId="1" priority="2">
      <formula>D11&lt;&gt;""</formula>
    </cfRule>
  </conditionalFormatting>
  <conditionalFormatting sqref="G12">
    <cfRule type="expression" dxfId="0" priority="1">
      <formula>D12&lt;&gt;""</formula>
    </cfRule>
  </conditionalFormatting>
  <pageMargins left="0.7" right="0.47244094488188981" top="0.94488188976377963" bottom="0.39370078740157483" header="0.31496062992125984" footer="0.31496062992125984"/>
  <pageSetup paperSize="9" scale="88"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249977111117893"/>
    <pageSetUpPr fitToPage="1"/>
  </sheetPr>
  <dimension ref="A1:Z47"/>
  <sheetViews>
    <sheetView showZeros="0" zoomScale="80" zoomScaleNormal="80" zoomScaleSheetLayoutView="90" workbookViewId="0">
      <selection activeCell="J11" sqref="J11"/>
    </sheetView>
  </sheetViews>
  <sheetFormatPr defaultRowHeight="13.2" x14ac:dyDescent="0.2"/>
  <cols>
    <col min="1" max="1" width="1.6640625" style="85" customWidth="1"/>
    <col min="2" max="2" width="8.6640625" style="85" customWidth="1"/>
    <col min="3" max="4" width="31.6640625" style="85" customWidth="1"/>
    <col min="5" max="5" width="11.109375" style="85" customWidth="1"/>
    <col min="6" max="6" width="1.33203125" style="85" customWidth="1"/>
    <col min="7" max="7" width="2.44140625" style="85" customWidth="1"/>
    <col min="8" max="8" width="9" style="85"/>
    <col min="9" max="9" width="41.21875" style="85" customWidth="1"/>
    <col min="10" max="256" width="9" style="85"/>
    <col min="257" max="257" width="1.6640625" style="85" customWidth="1"/>
    <col min="258" max="258" width="8.6640625" style="85" customWidth="1"/>
    <col min="259" max="260" width="31.6640625" style="85" customWidth="1"/>
    <col min="261" max="261" width="12" style="85" customWidth="1"/>
    <col min="262" max="512" width="9" style="85"/>
    <col min="513" max="513" width="1.6640625" style="85" customWidth="1"/>
    <col min="514" max="514" width="8.6640625" style="85" customWidth="1"/>
    <col min="515" max="516" width="31.6640625" style="85" customWidth="1"/>
    <col min="517" max="517" width="12" style="85" customWidth="1"/>
    <col min="518" max="768" width="9" style="85"/>
    <col min="769" max="769" width="1.6640625" style="85" customWidth="1"/>
    <col min="770" max="770" width="8.6640625" style="85" customWidth="1"/>
    <col min="771" max="772" width="31.6640625" style="85" customWidth="1"/>
    <col min="773" max="773" width="12" style="85" customWidth="1"/>
    <col min="774" max="1024" width="9" style="85"/>
    <col min="1025" max="1025" width="1.6640625" style="85" customWidth="1"/>
    <col min="1026" max="1026" width="8.6640625" style="85" customWidth="1"/>
    <col min="1027" max="1028" width="31.6640625" style="85" customWidth="1"/>
    <col min="1029" max="1029" width="12" style="85" customWidth="1"/>
    <col min="1030" max="1280" width="9" style="85"/>
    <col min="1281" max="1281" width="1.6640625" style="85" customWidth="1"/>
    <col min="1282" max="1282" width="8.6640625" style="85" customWidth="1"/>
    <col min="1283" max="1284" width="31.6640625" style="85" customWidth="1"/>
    <col min="1285" max="1285" width="12" style="85" customWidth="1"/>
    <col min="1286" max="1536" width="9" style="85"/>
    <col min="1537" max="1537" width="1.6640625" style="85" customWidth="1"/>
    <col min="1538" max="1538" width="8.6640625" style="85" customWidth="1"/>
    <col min="1539" max="1540" width="31.6640625" style="85" customWidth="1"/>
    <col min="1541" max="1541" width="12" style="85" customWidth="1"/>
    <col min="1542" max="1792" width="9" style="85"/>
    <col min="1793" max="1793" width="1.6640625" style="85" customWidth="1"/>
    <col min="1794" max="1794" width="8.6640625" style="85" customWidth="1"/>
    <col min="1795" max="1796" width="31.6640625" style="85" customWidth="1"/>
    <col min="1797" max="1797" width="12" style="85" customWidth="1"/>
    <col min="1798" max="2048" width="9" style="85"/>
    <col min="2049" max="2049" width="1.6640625" style="85" customWidth="1"/>
    <col min="2050" max="2050" width="8.6640625" style="85" customWidth="1"/>
    <col min="2051" max="2052" width="31.6640625" style="85" customWidth="1"/>
    <col min="2053" max="2053" width="12" style="85" customWidth="1"/>
    <col min="2054" max="2304" width="9" style="85"/>
    <col min="2305" max="2305" width="1.6640625" style="85" customWidth="1"/>
    <col min="2306" max="2306" width="8.6640625" style="85" customWidth="1"/>
    <col min="2307" max="2308" width="31.6640625" style="85" customWidth="1"/>
    <col min="2309" max="2309" width="12" style="85" customWidth="1"/>
    <col min="2310" max="2560" width="9" style="85"/>
    <col min="2561" max="2561" width="1.6640625" style="85" customWidth="1"/>
    <col min="2562" max="2562" width="8.6640625" style="85" customWidth="1"/>
    <col min="2563" max="2564" width="31.6640625" style="85" customWidth="1"/>
    <col min="2565" max="2565" width="12" style="85" customWidth="1"/>
    <col min="2566" max="2816" width="9" style="85"/>
    <col min="2817" max="2817" width="1.6640625" style="85" customWidth="1"/>
    <col min="2818" max="2818" width="8.6640625" style="85" customWidth="1"/>
    <col min="2819" max="2820" width="31.6640625" style="85" customWidth="1"/>
    <col min="2821" max="2821" width="12" style="85" customWidth="1"/>
    <col min="2822" max="3072" width="9" style="85"/>
    <col min="3073" max="3073" width="1.6640625" style="85" customWidth="1"/>
    <col min="3074" max="3074" width="8.6640625" style="85" customWidth="1"/>
    <col min="3075" max="3076" width="31.6640625" style="85" customWidth="1"/>
    <col min="3077" max="3077" width="12" style="85" customWidth="1"/>
    <col min="3078" max="3328" width="9" style="85"/>
    <col min="3329" max="3329" width="1.6640625" style="85" customWidth="1"/>
    <col min="3330" max="3330" width="8.6640625" style="85" customWidth="1"/>
    <col min="3331" max="3332" width="31.6640625" style="85" customWidth="1"/>
    <col min="3333" max="3333" width="12" style="85" customWidth="1"/>
    <col min="3334" max="3584" width="9" style="85"/>
    <col min="3585" max="3585" width="1.6640625" style="85" customWidth="1"/>
    <col min="3586" max="3586" width="8.6640625" style="85" customWidth="1"/>
    <col min="3587" max="3588" width="31.6640625" style="85" customWidth="1"/>
    <col min="3589" max="3589" width="12" style="85" customWidth="1"/>
    <col min="3590" max="3840" width="9" style="85"/>
    <col min="3841" max="3841" width="1.6640625" style="85" customWidth="1"/>
    <col min="3842" max="3842" width="8.6640625" style="85" customWidth="1"/>
    <col min="3843" max="3844" width="31.6640625" style="85" customWidth="1"/>
    <col min="3845" max="3845" width="12" style="85" customWidth="1"/>
    <col min="3846" max="4096" width="9" style="85"/>
    <col min="4097" max="4097" width="1.6640625" style="85" customWidth="1"/>
    <col min="4098" max="4098" width="8.6640625" style="85" customWidth="1"/>
    <col min="4099" max="4100" width="31.6640625" style="85" customWidth="1"/>
    <col min="4101" max="4101" width="12" style="85" customWidth="1"/>
    <col min="4102" max="4352" width="9" style="85"/>
    <col min="4353" max="4353" width="1.6640625" style="85" customWidth="1"/>
    <col min="4354" max="4354" width="8.6640625" style="85" customWidth="1"/>
    <col min="4355" max="4356" width="31.6640625" style="85" customWidth="1"/>
    <col min="4357" max="4357" width="12" style="85" customWidth="1"/>
    <col min="4358" max="4608" width="9" style="85"/>
    <col min="4609" max="4609" width="1.6640625" style="85" customWidth="1"/>
    <col min="4610" max="4610" width="8.6640625" style="85" customWidth="1"/>
    <col min="4611" max="4612" width="31.6640625" style="85" customWidth="1"/>
    <col min="4613" max="4613" width="12" style="85" customWidth="1"/>
    <col min="4614" max="4864" width="9" style="85"/>
    <col min="4865" max="4865" width="1.6640625" style="85" customWidth="1"/>
    <col min="4866" max="4866" width="8.6640625" style="85" customWidth="1"/>
    <col min="4867" max="4868" width="31.6640625" style="85" customWidth="1"/>
    <col min="4869" max="4869" width="12" style="85" customWidth="1"/>
    <col min="4870" max="5120" width="9" style="85"/>
    <col min="5121" max="5121" width="1.6640625" style="85" customWidth="1"/>
    <col min="5122" max="5122" width="8.6640625" style="85" customWidth="1"/>
    <col min="5123" max="5124" width="31.6640625" style="85" customWidth="1"/>
    <col min="5125" max="5125" width="12" style="85" customWidth="1"/>
    <col min="5126" max="5376" width="9" style="85"/>
    <col min="5377" max="5377" width="1.6640625" style="85" customWidth="1"/>
    <col min="5378" max="5378" width="8.6640625" style="85" customWidth="1"/>
    <col min="5379" max="5380" width="31.6640625" style="85" customWidth="1"/>
    <col min="5381" max="5381" width="12" style="85" customWidth="1"/>
    <col min="5382" max="5632" width="9" style="85"/>
    <col min="5633" max="5633" width="1.6640625" style="85" customWidth="1"/>
    <col min="5634" max="5634" width="8.6640625" style="85" customWidth="1"/>
    <col min="5635" max="5636" width="31.6640625" style="85" customWidth="1"/>
    <col min="5637" max="5637" width="12" style="85" customWidth="1"/>
    <col min="5638" max="5888" width="9" style="85"/>
    <col min="5889" max="5889" width="1.6640625" style="85" customWidth="1"/>
    <col min="5890" max="5890" width="8.6640625" style="85" customWidth="1"/>
    <col min="5891" max="5892" width="31.6640625" style="85" customWidth="1"/>
    <col min="5893" max="5893" width="12" style="85" customWidth="1"/>
    <col min="5894" max="6144" width="9" style="85"/>
    <col min="6145" max="6145" width="1.6640625" style="85" customWidth="1"/>
    <col min="6146" max="6146" width="8.6640625" style="85" customWidth="1"/>
    <col min="6147" max="6148" width="31.6640625" style="85" customWidth="1"/>
    <col min="6149" max="6149" width="12" style="85" customWidth="1"/>
    <col min="6150" max="6400" width="9" style="85"/>
    <col min="6401" max="6401" width="1.6640625" style="85" customWidth="1"/>
    <col min="6402" max="6402" width="8.6640625" style="85" customWidth="1"/>
    <col min="6403" max="6404" width="31.6640625" style="85" customWidth="1"/>
    <col min="6405" max="6405" width="12" style="85" customWidth="1"/>
    <col min="6406" max="6656" width="9" style="85"/>
    <col min="6657" max="6657" width="1.6640625" style="85" customWidth="1"/>
    <col min="6658" max="6658" width="8.6640625" style="85" customWidth="1"/>
    <col min="6659" max="6660" width="31.6640625" style="85" customWidth="1"/>
    <col min="6661" max="6661" width="12" style="85" customWidth="1"/>
    <col min="6662" max="6912" width="9" style="85"/>
    <col min="6913" max="6913" width="1.6640625" style="85" customWidth="1"/>
    <col min="6914" max="6914" width="8.6640625" style="85" customWidth="1"/>
    <col min="6915" max="6916" width="31.6640625" style="85" customWidth="1"/>
    <col min="6917" max="6917" width="12" style="85" customWidth="1"/>
    <col min="6918" max="7168" width="9" style="85"/>
    <col min="7169" max="7169" width="1.6640625" style="85" customWidth="1"/>
    <col min="7170" max="7170" width="8.6640625" style="85" customWidth="1"/>
    <col min="7171" max="7172" width="31.6640625" style="85" customWidth="1"/>
    <col min="7173" max="7173" width="12" style="85" customWidth="1"/>
    <col min="7174" max="7424" width="9" style="85"/>
    <col min="7425" max="7425" width="1.6640625" style="85" customWidth="1"/>
    <col min="7426" max="7426" width="8.6640625" style="85" customWidth="1"/>
    <col min="7427" max="7428" width="31.6640625" style="85" customWidth="1"/>
    <col min="7429" max="7429" width="12" style="85" customWidth="1"/>
    <col min="7430" max="7680" width="9" style="85"/>
    <col min="7681" max="7681" width="1.6640625" style="85" customWidth="1"/>
    <col min="7682" max="7682" width="8.6640625" style="85" customWidth="1"/>
    <col min="7683" max="7684" width="31.6640625" style="85" customWidth="1"/>
    <col min="7685" max="7685" width="12" style="85" customWidth="1"/>
    <col min="7686" max="7936" width="9" style="85"/>
    <col min="7937" max="7937" width="1.6640625" style="85" customWidth="1"/>
    <col min="7938" max="7938" width="8.6640625" style="85" customWidth="1"/>
    <col min="7939" max="7940" width="31.6640625" style="85" customWidth="1"/>
    <col min="7941" max="7941" width="12" style="85" customWidth="1"/>
    <col min="7942" max="8192" width="9" style="85"/>
    <col min="8193" max="8193" width="1.6640625" style="85" customWidth="1"/>
    <col min="8194" max="8194" width="8.6640625" style="85" customWidth="1"/>
    <col min="8195" max="8196" width="31.6640625" style="85" customWidth="1"/>
    <col min="8197" max="8197" width="12" style="85" customWidth="1"/>
    <col min="8198" max="8448" width="9" style="85"/>
    <col min="8449" max="8449" width="1.6640625" style="85" customWidth="1"/>
    <col min="8450" max="8450" width="8.6640625" style="85" customWidth="1"/>
    <col min="8451" max="8452" width="31.6640625" style="85" customWidth="1"/>
    <col min="8453" max="8453" width="12" style="85" customWidth="1"/>
    <col min="8454" max="8704" width="9" style="85"/>
    <col min="8705" max="8705" width="1.6640625" style="85" customWidth="1"/>
    <col min="8706" max="8706" width="8.6640625" style="85" customWidth="1"/>
    <col min="8707" max="8708" width="31.6640625" style="85" customWidth="1"/>
    <col min="8709" max="8709" width="12" style="85" customWidth="1"/>
    <col min="8710" max="8960" width="9" style="85"/>
    <col min="8961" max="8961" width="1.6640625" style="85" customWidth="1"/>
    <col min="8962" max="8962" width="8.6640625" style="85" customWidth="1"/>
    <col min="8963" max="8964" width="31.6640625" style="85" customWidth="1"/>
    <col min="8965" max="8965" width="12" style="85" customWidth="1"/>
    <col min="8966" max="9216" width="9" style="85"/>
    <col min="9217" max="9217" width="1.6640625" style="85" customWidth="1"/>
    <col min="9218" max="9218" width="8.6640625" style="85" customWidth="1"/>
    <col min="9219" max="9220" width="31.6640625" style="85" customWidth="1"/>
    <col min="9221" max="9221" width="12" style="85" customWidth="1"/>
    <col min="9222" max="9472" width="9" style="85"/>
    <col min="9473" max="9473" width="1.6640625" style="85" customWidth="1"/>
    <col min="9474" max="9474" width="8.6640625" style="85" customWidth="1"/>
    <col min="9475" max="9476" width="31.6640625" style="85" customWidth="1"/>
    <col min="9477" max="9477" width="12" style="85" customWidth="1"/>
    <col min="9478" max="9728" width="9" style="85"/>
    <col min="9729" max="9729" width="1.6640625" style="85" customWidth="1"/>
    <col min="9730" max="9730" width="8.6640625" style="85" customWidth="1"/>
    <col min="9731" max="9732" width="31.6640625" style="85" customWidth="1"/>
    <col min="9733" max="9733" width="12" style="85" customWidth="1"/>
    <col min="9734" max="9984" width="9" style="85"/>
    <col min="9985" max="9985" width="1.6640625" style="85" customWidth="1"/>
    <col min="9986" max="9986" width="8.6640625" style="85" customWidth="1"/>
    <col min="9987" max="9988" width="31.6640625" style="85" customWidth="1"/>
    <col min="9989" max="9989" width="12" style="85" customWidth="1"/>
    <col min="9990" max="10240" width="9" style="85"/>
    <col min="10241" max="10241" width="1.6640625" style="85" customWidth="1"/>
    <col min="10242" max="10242" width="8.6640625" style="85" customWidth="1"/>
    <col min="10243" max="10244" width="31.6640625" style="85" customWidth="1"/>
    <col min="10245" max="10245" width="12" style="85" customWidth="1"/>
    <col min="10246" max="10496" width="9" style="85"/>
    <col min="10497" max="10497" width="1.6640625" style="85" customWidth="1"/>
    <col min="10498" max="10498" width="8.6640625" style="85" customWidth="1"/>
    <col min="10499" max="10500" width="31.6640625" style="85" customWidth="1"/>
    <col min="10501" max="10501" width="12" style="85" customWidth="1"/>
    <col min="10502" max="10752" width="9" style="85"/>
    <col min="10753" max="10753" width="1.6640625" style="85" customWidth="1"/>
    <col min="10754" max="10754" width="8.6640625" style="85" customWidth="1"/>
    <col min="10755" max="10756" width="31.6640625" style="85" customWidth="1"/>
    <col min="10757" max="10757" width="12" style="85" customWidth="1"/>
    <col min="10758" max="11008" width="9" style="85"/>
    <col min="11009" max="11009" width="1.6640625" style="85" customWidth="1"/>
    <col min="11010" max="11010" width="8.6640625" style="85" customWidth="1"/>
    <col min="11011" max="11012" width="31.6640625" style="85" customWidth="1"/>
    <col min="11013" max="11013" width="12" style="85" customWidth="1"/>
    <col min="11014" max="11264" width="9" style="85"/>
    <col min="11265" max="11265" width="1.6640625" style="85" customWidth="1"/>
    <col min="11266" max="11266" width="8.6640625" style="85" customWidth="1"/>
    <col min="11267" max="11268" width="31.6640625" style="85" customWidth="1"/>
    <col min="11269" max="11269" width="12" style="85" customWidth="1"/>
    <col min="11270" max="11520" width="9" style="85"/>
    <col min="11521" max="11521" width="1.6640625" style="85" customWidth="1"/>
    <col min="11522" max="11522" width="8.6640625" style="85" customWidth="1"/>
    <col min="11523" max="11524" width="31.6640625" style="85" customWidth="1"/>
    <col min="11525" max="11525" width="12" style="85" customWidth="1"/>
    <col min="11526" max="11776" width="9" style="85"/>
    <col min="11777" max="11777" width="1.6640625" style="85" customWidth="1"/>
    <col min="11778" max="11778" width="8.6640625" style="85" customWidth="1"/>
    <col min="11779" max="11780" width="31.6640625" style="85" customWidth="1"/>
    <col min="11781" max="11781" width="12" style="85" customWidth="1"/>
    <col min="11782" max="12032" width="9" style="85"/>
    <col min="12033" max="12033" width="1.6640625" style="85" customWidth="1"/>
    <col min="12034" max="12034" width="8.6640625" style="85" customWidth="1"/>
    <col min="12035" max="12036" width="31.6640625" style="85" customWidth="1"/>
    <col min="12037" max="12037" width="12" style="85" customWidth="1"/>
    <col min="12038" max="12288" width="9" style="85"/>
    <col min="12289" max="12289" width="1.6640625" style="85" customWidth="1"/>
    <col min="12290" max="12290" width="8.6640625" style="85" customWidth="1"/>
    <col min="12291" max="12292" width="31.6640625" style="85" customWidth="1"/>
    <col min="12293" max="12293" width="12" style="85" customWidth="1"/>
    <col min="12294" max="12544" width="9" style="85"/>
    <col min="12545" max="12545" width="1.6640625" style="85" customWidth="1"/>
    <col min="12546" max="12546" width="8.6640625" style="85" customWidth="1"/>
    <col min="12547" max="12548" width="31.6640625" style="85" customWidth="1"/>
    <col min="12549" max="12549" width="12" style="85" customWidth="1"/>
    <col min="12550" max="12800" width="9" style="85"/>
    <col min="12801" max="12801" width="1.6640625" style="85" customWidth="1"/>
    <col min="12802" max="12802" width="8.6640625" style="85" customWidth="1"/>
    <col min="12803" max="12804" width="31.6640625" style="85" customWidth="1"/>
    <col min="12805" max="12805" width="12" style="85" customWidth="1"/>
    <col min="12806" max="13056" width="9" style="85"/>
    <col min="13057" max="13057" width="1.6640625" style="85" customWidth="1"/>
    <col min="13058" max="13058" width="8.6640625" style="85" customWidth="1"/>
    <col min="13059" max="13060" width="31.6640625" style="85" customWidth="1"/>
    <col min="13061" max="13061" width="12" style="85" customWidth="1"/>
    <col min="13062" max="13312" width="9" style="85"/>
    <col min="13313" max="13313" width="1.6640625" style="85" customWidth="1"/>
    <col min="13314" max="13314" width="8.6640625" style="85" customWidth="1"/>
    <col min="13315" max="13316" width="31.6640625" style="85" customWidth="1"/>
    <col min="13317" max="13317" width="12" style="85" customWidth="1"/>
    <col min="13318" max="13568" width="9" style="85"/>
    <col min="13569" max="13569" width="1.6640625" style="85" customWidth="1"/>
    <col min="13570" max="13570" width="8.6640625" style="85" customWidth="1"/>
    <col min="13571" max="13572" width="31.6640625" style="85" customWidth="1"/>
    <col min="13573" max="13573" width="12" style="85" customWidth="1"/>
    <col min="13574" max="13824" width="9" style="85"/>
    <col min="13825" max="13825" width="1.6640625" style="85" customWidth="1"/>
    <col min="13826" max="13826" width="8.6640625" style="85" customWidth="1"/>
    <col min="13827" max="13828" width="31.6640625" style="85" customWidth="1"/>
    <col min="13829" max="13829" width="12" style="85" customWidth="1"/>
    <col min="13830" max="14080" width="9" style="85"/>
    <col min="14081" max="14081" width="1.6640625" style="85" customWidth="1"/>
    <col min="14082" max="14082" width="8.6640625" style="85" customWidth="1"/>
    <col min="14083" max="14084" width="31.6640625" style="85" customWidth="1"/>
    <col min="14085" max="14085" width="12" style="85" customWidth="1"/>
    <col min="14086" max="14336" width="9" style="85"/>
    <col min="14337" max="14337" width="1.6640625" style="85" customWidth="1"/>
    <col min="14338" max="14338" width="8.6640625" style="85" customWidth="1"/>
    <col min="14339" max="14340" width="31.6640625" style="85" customWidth="1"/>
    <col min="14341" max="14341" width="12" style="85" customWidth="1"/>
    <col min="14342" max="14592" width="9" style="85"/>
    <col min="14593" max="14593" width="1.6640625" style="85" customWidth="1"/>
    <col min="14594" max="14594" width="8.6640625" style="85" customWidth="1"/>
    <col min="14595" max="14596" width="31.6640625" style="85" customWidth="1"/>
    <col min="14597" max="14597" width="12" style="85" customWidth="1"/>
    <col min="14598" max="14848" width="9" style="85"/>
    <col min="14849" max="14849" width="1.6640625" style="85" customWidth="1"/>
    <col min="14850" max="14850" width="8.6640625" style="85" customWidth="1"/>
    <col min="14851" max="14852" width="31.6640625" style="85" customWidth="1"/>
    <col min="14853" max="14853" width="12" style="85" customWidth="1"/>
    <col min="14854" max="15104" width="9" style="85"/>
    <col min="15105" max="15105" width="1.6640625" style="85" customWidth="1"/>
    <col min="15106" max="15106" width="8.6640625" style="85" customWidth="1"/>
    <col min="15107" max="15108" width="31.6640625" style="85" customWidth="1"/>
    <col min="15109" max="15109" width="12" style="85" customWidth="1"/>
    <col min="15110" max="15360" width="9" style="85"/>
    <col min="15361" max="15361" width="1.6640625" style="85" customWidth="1"/>
    <col min="15362" max="15362" width="8.6640625" style="85" customWidth="1"/>
    <col min="15363" max="15364" width="31.6640625" style="85" customWidth="1"/>
    <col min="15365" max="15365" width="12" style="85" customWidth="1"/>
    <col min="15366" max="15616" width="9" style="85"/>
    <col min="15617" max="15617" width="1.6640625" style="85" customWidth="1"/>
    <col min="15618" max="15618" width="8.6640625" style="85" customWidth="1"/>
    <col min="15619" max="15620" width="31.6640625" style="85" customWidth="1"/>
    <col min="15621" max="15621" width="12" style="85" customWidth="1"/>
    <col min="15622" max="15872" width="9" style="85"/>
    <col min="15873" max="15873" width="1.6640625" style="85" customWidth="1"/>
    <col min="15874" max="15874" width="8.6640625" style="85" customWidth="1"/>
    <col min="15875" max="15876" width="31.6640625" style="85" customWidth="1"/>
    <col min="15877" max="15877" width="12" style="85" customWidth="1"/>
    <col min="15878" max="16128" width="9" style="85"/>
    <col min="16129" max="16129" width="1.6640625" style="85" customWidth="1"/>
    <col min="16130" max="16130" width="8.6640625" style="85" customWidth="1"/>
    <col min="16131" max="16132" width="31.6640625" style="85" customWidth="1"/>
    <col min="16133" max="16133" width="12" style="85" customWidth="1"/>
    <col min="16134" max="16384" width="9" style="85"/>
  </cols>
  <sheetData>
    <row r="1" spans="1:26" ht="21" x14ac:dyDescent="0.2">
      <c r="A1" s="406" t="s">
        <v>120</v>
      </c>
      <c r="B1" s="406"/>
      <c r="C1" s="406"/>
      <c r="D1" s="406"/>
      <c r="E1" s="406"/>
      <c r="F1" s="89"/>
      <c r="G1" s="90"/>
      <c r="H1" s="90"/>
      <c r="I1" s="90"/>
      <c r="J1" s="86"/>
      <c r="K1" s="86"/>
      <c r="L1" s="86"/>
      <c r="M1" s="86"/>
      <c r="N1" s="86"/>
      <c r="O1" s="86"/>
      <c r="P1" s="86"/>
      <c r="Q1" s="86"/>
      <c r="R1" s="86"/>
      <c r="S1" s="86"/>
      <c r="T1" s="86"/>
      <c r="U1" s="86"/>
      <c r="V1" s="86"/>
      <c r="W1" s="86"/>
      <c r="X1" s="86"/>
      <c r="Y1" s="86"/>
      <c r="Z1" s="86"/>
    </row>
    <row r="2" spans="1:26" ht="33.75" customHeight="1" x14ac:dyDescent="0.2">
      <c r="A2" s="89"/>
      <c r="B2" s="91"/>
      <c r="C2" s="89"/>
      <c r="D2" s="89"/>
      <c r="E2" s="92" t="str">
        <f>IFERROR(VLOOKUP(H2,【支出】基礎データ!C:P,14,FALSE),"")</f>
        <v/>
      </c>
      <c r="F2" s="89"/>
      <c r="G2" s="90"/>
      <c r="H2" s="84"/>
      <c r="I2" s="105" t="s">
        <v>190</v>
      </c>
      <c r="J2" s="86"/>
      <c r="K2" s="86"/>
      <c r="L2" s="86"/>
      <c r="M2" s="86"/>
      <c r="N2" s="86"/>
      <c r="O2" s="86"/>
      <c r="P2" s="86"/>
      <c r="Q2" s="86"/>
      <c r="R2" s="86"/>
      <c r="S2" s="86"/>
      <c r="T2" s="86"/>
      <c r="U2" s="86"/>
      <c r="V2" s="86"/>
      <c r="W2" s="86"/>
      <c r="X2" s="86"/>
      <c r="Y2" s="86"/>
      <c r="Z2" s="86"/>
    </row>
    <row r="3" spans="1:26" ht="20.25" customHeight="1" x14ac:dyDescent="0.2">
      <c r="A3" s="89"/>
      <c r="B3" s="89"/>
      <c r="C3" s="93" t="s">
        <v>54</v>
      </c>
      <c r="D3" s="94" t="s">
        <v>55</v>
      </c>
      <c r="E3" s="89"/>
      <c r="F3" s="89"/>
      <c r="G3" s="90"/>
      <c r="H3" s="90"/>
      <c r="I3" s="90"/>
      <c r="J3" s="86"/>
      <c r="K3" s="86"/>
      <c r="L3" s="86"/>
      <c r="M3" s="86"/>
      <c r="N3" s="86"/>
      <c r="O3" s="86"/>
      <c r="P3" s="86"/>
      <c r="Q3" s="86"/>
      <c r="R3" s="86"/>
      <c r="S3" s="86"/>
      <c r="T3" s="86"/>
      <c r="U3" s="86"/>
      <c r="V3" s="86"/>
      <c r="W3" s="86"/>
      <c r="X3" s="86"/>
      <c r="Y3" s="86"/>
      <c r="Z3" s="86"/>
    </row>
    <row r="4" spans="1:26" ht="58.5" customHeight="1" x14ac:dyDescent="0.2">
      <c r="A4" s="89"/>
      <c r="B4" s="89"/>
      <c r="C4" s="95" t="str">
        <f>IFERROR(VLOOKUP(H2,【支出】基礎データ!C:P,4,FALSE),"")</f>
        <v/>
      </c>
      <c r="D4" s="96" t="str">
        <f>IFERROR(VLOOKUP(H2,【支出】基礎データ!C:P,8,FALSE),"")</f>
        <v/>
      </c>
      <c r="E4" s="89"/>
      <c r="F4" s="89"/>
      <c r="G4" s="90"/>
      <c r="H4" s="90"/>
      <c r="I4" s="398" t="s">
        <v>191</v>
      </c>
      <c r="J4" s="86"/>
      <c r="K4" s="86"/>
      <c r="L4" s="86"/>
      <c r="M4" s="86"/>
      <c r="N4" s="86"/>
      <c r="O4" s="86"/>
      <c r="P4" s="86"/>
      <c r="Q4" s="86"/>
      <c r="R4" s="86"/>
      <c r="S4" s="86"/>
      <c r="T4" s="86"/>
      <c r="U4" s="86"/>
      <c r="V4" s="86"/>
      <c r="W4" s="86"/>
      <c r="X4" s="86"/>
      <c r="Y4" s="86"/>
      <c r="Z4" s="86"/>
    </row>
    <row r="5" spans="1:26" x14ac:dyDescent="0.2">
      <c r="A5" s="89"/>
      <c r="B5" s="97"/>
      <c r="C5" s="89"/>
      <c r="D5" s="89"/>
      <c r="E5" s="89"/>
      <c r="F5" s="89"/>
      <c r="G5" s="90"/>
      <c r="H5" s="90"/>
      <c r="I5" s="398"/>
      <c r="J5" s="86"/>
      <c r="K5" s="86"/>
      <c r="L5" s="86"/>
      <c r="M5" s="86"/>
      <c r="N5" s="86"/>
      <c r="O5" s="86"/>
      <c r="P5" s="86"/>
      <c r="Q5" s="86"/>
      <c r="R5" s="86"/>
      <c r="S5" s="86"/>
      <c r="T5" s="86"/>
      <c r="U5" s="86"/>
      <c r="V5" s="86"/>
      <c r="W5" s="86"/>
      <c r="X5" s="86"/>
      <c r="Y5" s="86"/>
      <c r="Z5" s="86"/>
    </row>
    <row r="6" spans="1:26" ht="29.25" customHeight="1" x14ac:dyDescent="0.2">
      <c r="A6" s="407" t="str">
        <f>CONCATENATE("　１","　",候補者と公営などのデータ!D3,"執行","　　",候補者と公営などのデータ!D4)</f>
        <v>　１　令和７年９月２１日執行　　総社市議会議員選挙</v>
      </c>
      <c r="B6" s="407"/>
      <c r="C6" s="407"/>
      <c r="D6" s="407"/>
      <c r="E6" s="407"/>
      <c r="F6" s="89"/>
      <c r="G6" s="90"/>
      <c r="H6" s="90"/>
      <c r="I6" s="398"/>
      <c r="J6" s="86"/>
      <c r="K6" s="86"/>
      <c r="L6" s="86"/>
      <c r="M6" s="86"/>
      <c r="N6" s="86"/>
      <c r="O6" s="86"/>
      <c r="P6" s="86"/>
      <c r="Q6" s="86"/>
      <c r="R6" s="86"/>
      <c r="S6" s="86"/>
      <c r="T6" s="86"/>
      <c r="U6" s="86"/>
      <c r="V6" s="86"/>
      <c r="W6" s="86"/>
      <c r="X6" s="86"/>
      <c r="Y6" s="86"/>
      <c r="Z6" s="86"/>
    </row>
    <row r="7" spans="1:26" ht="29.25" customHeight="1" x14ac:dyDescent="0.2">
      <c r="A7" s="98" t="s">
        <v>144</v>
      </c>
      <c r="B7" s="98"/>
      <c r="C7" s="98"/>
      <c r="D7" s="99">
        <f>候補者と公営などのデータ!D7</f>
        <v>0</v>
      </c>
      <c r="E7" s="98"/>
      <c r="F7" s="89"/>
      <c r="G7" s="90"/>
      <c r="H7" s="90"/>
      <c r="I7" s="90"/>
      <c r="J7" s="86"/>
      <c r="K7" s="86"/>
      <c r="L7" s="86"/>
      <c r="M7" s="86"/>
      <c r="N7" s="86"/>
      <c r="O7" s="86"/>
      <c r="P7" s="86"/>
      <c r="Q7" s="86"/>
      <c r="R7" s="86"/>
      <c r="S7" s="86"/>
      <c r="T7" s="86"/>
      <c r="U7" s="86"/>
      <c r="V7" s="86"/>
      <c r="W7" s="86"/>
      <c r="X7" s="86"/>
      <c r="Y7" s="86"/>
      <c r="Z7" s="86"/>
    </row>
    <row r="8" spans="1:26" ht="29.25" customHeight="1" x14ac:dyDescent="0.2">
      <c r="A8" s="98" t="s">
        <v>145</v>
      </c>
      <c r="B8" s="98"/>
      <c r="C8" s="98"/>
      <c r="D8" s="99">
        <f>候補者と公営などのデータ!D10</f>
        <v>0</v>
      </c>
      <c r="E8" s="98"/>
      <c r="F8" s="89"/>
      <c r="G8" s="90"/>
      <c r="H8" s="90"/>
      <c r="I8" s="90"/>
      <c r="J8" s="86"/>
      <c r="K8" s="86"/>
      <c r="L8" s="86"/>
      <c r="M8" s="86"/>
      <c r="N8" s="86"/>
      <c r="O8" s="86"/>
      <c r="P8" s="86"/>
      <c r="Q8" s="86"/>
      <c r="R8" s="86"/>
      <c r="S8" s="86"/>
      <c r="T8" s="86"/>
      <c r="U8" s="86"/>
      <c r="V8" s="86"/>
      <c r="W8" s="86"/>
      <c r="X8" s="86"/>
      <c r="Y8" s="86"/>
      <c r="Z8" s="86"/>
    </row>
    <row r="9" spans="1:26" x14ac:dyDescent="0.2">
      <c r="A9" s="89"/>
      <c r="B9" s="97"/>
      <c r="C9" s="89"/>
      <c r="D9" s="89"/>
      <c r="E9" s="89"/>
      <c r="F9" s="89"/>
      <c r="G9" s="90"/>
      <c r="H9" s="90"/>
      <c r="I9" s="90"/>
      <c r="J9" s="86"/>
      <c r="K9" s="86"/>
      <c r="L9" s="86"/>
      <c r="M9" s="86"/>
      <c r="N9" s="86"/>
      <c r="O9" s="86"/>
      <c r="P9" s="86"/>
      <c r="Q9" s="86"/>
      <c r="R9" s="86"/>
      <c r="S9" s="86"/>
      <c r="T9" s="86"/>
      <c r="U9" s="86"/>
      <c r="V9" s="86"/>
      <c r="W9" s="86"/>
      <c r="X9" s="86"/>
      <c r="Y9" s="86"/>
      <c r="Z9" s="86"/>
    </row>
    <row r="10" spans="1:26" ht="151.5" customHeight="1" x14ac:dyDescent="0.2">
      <c r="A10" s="100"/>
      <c r="B10" s="400" t="s">
        <v>189</v>
      </c>
      <c r="C10" s="401"/>
      <c r="D10" s="401"/>
      <c r="E10" s="402"/>
      <c r="F10" s="89"/>
      <c r="G10" s="90"/>
      <c r="H10" s="90"/>
      <c r="I10" s="90"/>
      <c r="J10" s="86"/>
      <c r="K10" s="86"/>
      <c r="L10" s="86"/>
      <c r="M10" s="86"/>
      <c r="N10" s="86"/>
      <c r="O10" s="86"/>
      <c r="P10" s="86"/>
      <c r="Q10" s="86"/>
      <c r="R10" s="86"/>
      <c r="S10" s="86"/>
      <c r="T10" s="86"/>
      <c r="U10" s="86"/>
      <c r="V10" s="86"/>
      <c r="W10" s="86"/>
      <c r="X10" s="86"/>
      <c r="Y10" s="86"/>
      <c r="Z10" s="86"/>
    </row>
    <row r="11" spans="1:26" ht="151.5" customHeight="1" x14ac:dyDescent="0.2">
      <c r="A11" s="100"/>
      <c r="B11" s="403"/>
      <c r="C11" s="404"/>
      <c r="D11" s="404"/>
      <c r="E11" s="405"/>
      <c r="F11" s="89"/>
      <c r="G11" s="90"/>
      <c r="H11" s="90"/>
      <c r="I11" s="90"/>
      <c r="J11" s="86"/>
      <c r="K11" s="86"/>
      <c r="L11" s="86"/>
      <c r="M11" s="86"/>
      <c r="N11" s="86"/>
      <c r="O11" s="86"/>
      <c r="P11" s="86"/>
      <c r="Q11" s="86"/>
      <c r="R11" s="86"/>
      <c r="S11" s="86"/>
      <c r="T11" s="86"/>
      <c r="U11" s="86"/>
      <c r="V11" s="86"/>
      <c r="W11" s="86"/>
      <c r="X11" s="86"/>
      <c r="Y11" s="86"/>
      <c r="Z11" s="86"/>
    </row>
    <row r="12" spans="1:26" x14ac:dyDescent="0.2">
      <c r="A12" s="101"/>
      <c r="B12" s="101"/>
      <c r="C12" s="101"/>
      <c r="D12" s="101"/>
      <c r="E12" s="101"/>
      <c r="F12" s="89"/>
      <c r="G12" s="90"/>
      <c r="H12" s="90"/>
      <c r="I12" s="90"/>
      <c r="J12" s="86"/>
      <c r="K12" s="86"/>
      <c r="L12" s="86"/>
      <c r="M12" s="86"/>
      <c r="N12" s="86"/>
      <c r="O12" s="86"/>
      <c r="P12" s="86"/>
      <c r="Q12" s="86"/>
      <c r="R12" s="86"/>
      <c r="S12" s="86"/>
      <c r="T12" s="86"/>
      <c r="U12" s="86"/>
      <c r="V12" s="86"/>
      <c r="W12" s="86"/>
      <c r="X12" s="86"/>
      <c r="Y12" s="86"/>
      <c r="Z12" s="86"/>
    </row>
    <row r="13" spans="1:26" s="87" customFormat="1" x14ac:dyDescent="0.2">
      <c r="A13" s="408" t="s">
        <v>61</v>
      </c>
      <c r="B13" s="408"/>
      <c r="C13" s="102"/>
      <c r="D13" s="102"/>
      <c r="E13" s="102"/>
      <c r="F13" s="102"/>
      <c r="G13" s="103"/>
      <c r="H13" s="103"/>
      <c r="I13" s="103"/>
      <c r="J13" s="88"/>
      <c r="K13" s="88"/>
      <c r="L13" s="88"/>
      <c r="M13" s="88"/>
      <c r="N13" s="88"/>
      <c r="O13" s="88"/>
      <c r="P13" s="88"/>
      <c r="Q13" s="88"/>
      <c r="R13" s="88"/>
      <c r="S13" s="88"/>
      <c r="T13" s="88"/>
      <c r="U13" s="88"/>
      <c r="V13" s="88"/>
      <c r="W13" s="88"/>
      <c r="X13" s="88"/>
      <c r="Y13" s="88"/>
      <c r="Z13" s="88"/>
    </row>
    <row r="14" spans="1:26" x14ac:dyDescent="0.2">
      <c r="A14" s="89"/>
      <c r="B14" s="399" t="s">
        <v>56</v>
      </c>
      <c r="C14" s="399"/>
      <c r="D14" s="399"/>
      <c r="E14" s="399"/>
      <c r="F14" s="102"/>
      <c r="G14" s="103"/>
      <c r="H14" s="103"/>
      <c r="I14" s="103"/>
      <c r="J14" s="86"/>
      <c r="K14" s="86"/>
      <c r="L14" s="86"/>
      <c r="M14" s="86"/>
      <c r="N14" s="86"/>
      <c r="O14" s="86"/>
      <c r="P14" s="86"/>
      <c r="Q14" s="86"/>
      <c r="R14" s="86"/>
      <c r="S14" s="86"/>
      <c r="T14" s="86"/>
      <c r="U14" s="86"/>
      <c r="V14" s="86"/>
      <c r="W14" s="86"/>
      <c r="X14" s="86"/>
      <c r="Y14" s="86"/>
      <c r="Z14" s="86"/>
    </row>
    <row r="15" spans="1:26" s="87" customFormat="1" x14ac:dyDescent="0.2">
      <c r="A15" s="102"/>
      <c r="B15" s="399" t="s">
        <v>57</v>
      </c>
      <c r="C15" s="399"/>
      <c r="D15" s="399"/>
      <c r="E15" s="399"/>
      <c r="F15" s="102"/>
      <c r="G15" s="103"/>
      <c r="H15" s="103"/>
      <c r="I15" s="103"/>
      <c r="J15" s="88"/>
      <c r="K15" s="88"/>
      <c r="L15" s="88"/>
      <c r="M15" s="88"/>
      <c r="N15" s="88"/>
      <c r="O15" s="88"/>
      <c r="P15" s="88"/>
      <c r="Q15" s="88"/>
      <c r="R15" s="88"/>
      <c r="S15" s="88"/>
      <c r="T15" s="88"/>
      <c r="U15" s="88"/>
      <c r="V15" s="88"/>
      <c r="W15" s="88"/>
      <c r="X15" s="88"/>
      <c r="Y15" s="88"/>
      <c r="Z15" s="88"/>
    </row>
    <row r="16" spans="1:26" x14ac:dyDescent="0.2">
      <c r="A16" s="89"/>
      <c r="B16" s="104" t="s">
        <v>58</v>
      </c>
      <c r="C16" s="104"/>
      <c r="D16" s="104"/>
      <c r="E16" s="104"/>
      <c r="F16" s="89"/>
      <c r="G16" s="90"/>
      <c r="H16" s="90"/>
      <c r="I16" s="90"/>
      <c r="J16" s="86"/>
      <c r="K16" s="86"/>
      <c r="L16" s="86"/>
      <c r="M16" s="86"/>
      <c r="N16" s="86"/>
      <c r="O16" s="86"/>
      <c r="P16" s="86"/>
      <c r="Q16" s="86"/>
      <c r="R16" s="86"/>
      <c r="S16" s="86"/>
      <c r="T16" s="86"/>
      <c r="U16" s="86"/>
      <c r="V16" s="86"/>
      <c r="W16" s="86"/>
      <c r="X16" s="86"/>
      <c r="Y16" s="86"/>
      <c r="Z16" s="86"/>
    </row>
    <row r="17" spans="1:26" x14ac:dyDescent="0.2">
      <c r="A17" s="89"/>
      <c r="B17" s="104" t="s">
        <v>59</v>
      </c>
      <c r="C17" s="104"/>
      <c r="D17" s="104"/>
      <c r="E17" s="104"/>
      <c r="F17" s="89"/>
      <c r="G17" s="90"/>
      <c r="H17" s="90"/>
      <c r="I17" s="90"/>
      <c r="J17" s="86"/>
      <c r="K17" s="86"/>
      <c r="L17" s="86"/>
      <c r="M17" s="86"/>
      <c r="N17" s="86"/>
      <c r="O17" s="86"/>
      <c r="P17" s="86"/>
      <c r="Q17" s="86"/>
      <c r="R17" s="86"/>
      <c r="S17" s="86"/>
      <c r="T17" s="86"/>
      <c r="U17" s="86"/>
      <c r="V17" s="86"/>
      <c r="W17" s="86"/>
      <c r="X17" s="86"/>
      <c r="Y17" s="86"/>
      <c r="Z17" s="86"/>
    </row>
    <row r="18" spans="1:26" x14ac:dyDescent="0.2">
      <c r="A18" s="89"/>
      <c r="B18" s="104" t="s">
        <v>60</v>
      </c>
      <c r="C18" s="104"/>
      <c r="D18" s="104"/>
      <c r="E18" s="104"/>
      <c r="F18" s="89"/>
      <c r="G18" s="90"/>
      <c r="H18" s="90"/>
      <c r="I18" s="90"/>
      <c r="J18" s="86"/>
      <c r="K18" s="86"/>
      <c r="L18" s="86"/>
      <c r="M18" s="86"/>
      <c r="N18" s="86"/>
      <c r="O18" s="86"/>
      <c r="P18" s="86"/>
      <c r="Q18" s="86"/>
      <c r="R18" s="86"/>
      <c r="S18" s="86"/>
      <c r="T18" s="86"/>
      <c r="U18" s="86"/>
      <c r="V18" s="86"/>
      <c r="W18" s="86"/>
      <c r="X18" s="86"/>
      <c r="Y18" s="86"/>
      <c r="Z18" s="86"/>
    </row>
    <row r="19" spans="1:26" x14ac:dyDescent="0.2">
      <c r="A19" s="89"/>
      <c r="B19" s="89"/>
      <c r="C19" s="89"/>
      <c r="D19" s="89"/>
      <c r="E19" s="89"/>
      <c r="F19" s="89"/>
      <c r="G19" s="90"/>
      <c r="H19" s="90"/>
      <c r="I19" s="90"/>
      <c r="J19" s="86"/>
      <c r="K19" s="86"/>
      <c r="L19" s="86"/>
      <c r="M19" s="86"/>
      <c r="N19" s="86"/>
      <c r="O19" s="86"/>
      <c r="P19" s="86"/>
      <c r="Q19" s="86"/>
      <c r="R19" s="86"/>
      <c r="S19" s="86"/>
      <c r="T19" s="86"/>
      <c r="U19" s="86"/>
      <c r="V19" s="86"/>
      <c r="W19" s="86"/>
      <c r="X19" s="86"/>
      <c r="Y19" s="86"/>
      <c r="Z19" s="86"/>
    </row>
    <row r="20" spans="1:26" x14ac:dyDescent="0.2">
      <c r="A20" s="90"/>
      <c r="B20" s="90"/>
      <c r="C20" s="90"/>
      <c r="D20" s="90"/>
      <c r="E20" s="90"/>
      <c r="F20" s="90"/>
      <c r="G20" s="90"/>
      <c r="H20" s="90"/>
      <c r="I20" s="90"/>
      <c r="J20" s="86"/>
      <c r="K20" s="86"/>
      <c r="L20" s="86"/>
      <c r="M20" s="86"/>
      <c r="N20" s="86"/>
      <c r="O20" s="86"/>
      <c r="P20" s="86"/>
      <c r="Q20" s="86"/>
      <c r="R20" s="86"/>
      <c r="S20" s="86"/>
      <c r="T20" s="86"/>
      <c r="U20" s="86"/>
      <c r="V20" s="86"/>
      <c r="W20" s="86"/>
      <c r="X20" s="86"/>
      <c r="Y20" s="86"/>
      <c r="Z20" s="86"/>
    </row>
    <row r="21" spans="1:26" x14ac:dyDescent="0.2">
      <c r="A21" s="86"/>
      <c r="B21" s="86"/>
      <c r="C21" s="86"/>
      <c r="D21" s="86"/>
      <c r="E21" s="86"/>
      <c r="F21" s="86"/>
      <c r="G21" s="86"/>
      <c r="H21" s="86"/>
      <c r="I21" s="86"/>
      <c r="J21" s="86"/>
      <c r="K21" s="86"/>
      <c r="L21" s="86"/>
      <c r="M21" s="86"/>
      <c r="N21" s="86"/>
      <c r="O21" s="86"/>
      <c r="P21" s="86"/>
      <c r="Q21" s="86"/>
      <c r="R21" s="86"/>
      <c r="S21" s="86"/>
      <c r="T21" s="86"/>
      <c r="U21" s="86"/>
      <c r="V21" s="86"/>
      <c r="W21" s="86"/>
      <c r="X21" s="86"/>
      <c r="Y21" s="86"/>
      <c r="Z21" s="86"/>
    </row>
    <row r="22" spans="1:26" x14ac:dyDescent="0.2">
      <c r="A22" s="86"/>
      <c r="B22" s="86"/>
      <c r="C22" s="86"/>
      <c r="D22" s="86"/>
      <c r="E22" s="86"/>
      <c r="F22" s="86"/>
      <c r="G22" s="86"/>
      <c r="H22" s="86"/>
      <c r="I22" s="86"/>
      <c r="J22" s="86"/>
      <c r="K22" s="86"/>
      <c r="L22" s="86"/>
      <c r="M22" s="86"/>
      <c r="N22" s="86"/>
      <c r="O22" s="86"/>
      <c r="P22" s="86"/>
      <c r="Q22" s="86"/>
      <c r="R22" s="86"/>
      <c r="S22" s="86"/>
      <c r="T22" s="86"/>
      <c r="U22" s="86"/>
      <c r="V22" s="86"/>
      <c r="W22" s="86"/>
      <c r="X22" s="86"/>
      <c r="Y22" s="86"/>
      <c r="Z22" s="86"/>
    </row>
    <row r="23" spans="1:26" x14ac:dyDescent="0.2">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row>
    <row r="24" spans="1:26" x14ac:dyDescent="0.2">
      <c r="A24" s="86"/>
      <c r="B24" s="86"/>
      <c r="C24" s="86"/>
      <c r="D24" s="86"/>
      <c r="E24" s="86"/>
      <c r="F24" s="86"/>
      <c r="G24" s="86"/>
      <c r="H24" s="86"/>
      <c r="I24" s="86"/>
      <c r="J24" s="86"/>
      <c r="K24" s="86"/>
      <c r="L24" s="86"/>
      <c r="M24" s="86"/>
      <c r="N24" s="86"/>
      <c r="O24" s="86"/>
      <c r="P24" s="86"/>
      <c r="Q24" s="86"/>
      <c r="R24" s="86"/>
      <c r="S24" s="86"/>
      <c r="T24" s="86"/>
      <c r="U24" s="86"/>
      <c r="V24" s="86"/>
      <c r="W24" s="86"/>
      <c r="X24" s="86"/>
      <c r="Y24" s="86"/>
      <c r="Z24" s="86"/>
    </row>
    <row r="25" spans="1:26" x14ac:dyDescent="0.2">
      <c r="A25" s="86"/>
      <c r="B25" s="86"/>
      <c r="C25" s="86"/>
      <c r="D25" s="86"/>
      <c r="E25" s="86"/>
      <c r="F25" s="86"/>
      <c r="G25" s="86"/>
      <c r="H25" s="86"/>
      <c r="I25" s="86"/>
      <c r="J25" s="86"/>
      <c r="K25" s="86"/>
      <c r="L25" s="86"/>
      <c r="M25" s="86"/>
      <c r="N25" s="86"/>
      <c r="O25" s="86"/>
      <c r="P25" s="86"/>
      <c r="Q25" s="86"/>
      <c r="R25" s="86"/>
      <c r="S25" s="86"/>
      <c r="T25" s="86"/>
      <c r="U25" s="86"/>
      <c r="V25" s="86"/>
      <c r="W25" s="86"/>
      <c r="X25" s="86"/>
      <c r="Y25" s="86"/>
      <c r="Z25" s="86"/>
    </row>
    <row r="26" spans="1:26" x14ac:dyDescent="0.2">
      <c r="A26" s="86"/>
      <c r="B26" s="86"/>
      <c r="C26" s="86"/>
      <c r="D26" s="86"/>
      <c r="E26" s="86"/>
      <c r="F26" s="86"/>
      <c r="G26" s="86"/>
      <c r="H26" s="86"/>
      <c r="I26" s="86"/>
      <c r="J26" s="86"/>
      <c r="K26" s="86"/>
      <c r="L26" s="86"/>
      <c r="M26" s="86"/>
      <c r="N26" s="86"/>
      <c r="O26" s="86"/>
      <c r="P26" s="86"/>
      <c r="Q26" s="86"/>
      <c r="R26" s="86"/>
      <c r="S26" s="86"/>
      <c r="T26" s="86"/>
      <c r="U26" s="86"/>
      <c r="V26" s="86"/>
      <c r="W26" s="86"/>
      <c r="X26" s="86"/>
      <c r="Y26" s="86"/>
      <c r="Z26" s="86"/>
    </row>
    <row r="27" spans="1:26" x14ac:dyDescent="0.2">
      <c r="A27" s="86"/>
      <c r="B27" s="86"/>
      <c r="C27" s="86"/>
      <c r="D27" s="86"/>
      <c r="E27" s="86"/>
      <c r="F27" s="86"/>
      <c r="G27" s="86"/>
      <c r="H27" s="86"/>
      <c r="I27" s="86"/>
      <c r="J27" s="86"/>
      <c r="K27" s="86"/>
      <c r="L27" s="86"/>
      <c r="M27" s="86"/>
      <c r="N27" s="86"/>
      <c r="O27" s="86"/>
      <c r="P27" s="86"/>
      <c r="Q27" s="86"/>
      <c r="R27" s="86"/>
      <c r="S27" s="86"/>
      <c r="T27" s="86"/>
      <c r="U27" s="86"/>
      <c r="V27" s="86"/>
      <c r="W27" s="86"/>
      <c r="X27" s="86"/>
      <c r="Y27" s="86"/>
      <c r="Z27" s="86"/>
    </row>
    <row r="28" spans="1:26" x14ac:dyDescent="0.2">
      <c r="A28" s="86"/>
      <c r="B28" s="86"/>
      <c r="C28" s="86"/>
      <c r="D28" s="86"/>
      <c r="E28" s="86"/>
      <c r="F28" s="86"/>
      <c r="G28" s="86"/>
      <c r="H28" s="86"/>
      <c r="I28" s="86"/>
      <c r="J28" s="86"/>
      <c r="K28" s="86"/>
      <c r="L28" s="86"/>
      <c r="M28" s="86"/>
      <c r="N28" s="86"/>
      <c r="O28" s="86"/>
      <c r="P28" s="86"/>
      <c r="Q28" s="86"/>
      <c r="R28" s="86"/>
      <c r="S28" s="86"/>
      <c r="T28" s="86"/>
      <c r="U28" s="86"/>
      <c r="V28" s="86"/>
      <c r="W28" s="86"/>
      <c r="X28" s="86"/>
      <c r="Y28" s="86"/>
      <c r="Z28" s="86"/>
    </row>
    <row r="29" spans="1:26" x14ac:dyDescent="0.2">
      <c r="A29" s="86"/>
      <c r="B29" s="86"/>
      <c r="C29" s="86"/>
      <c r="D29" s="86"/>
      <c r="E29" s="86"/>
      <c r="F29" s="86"/>
      <c r="G29" s="86"/>
      <c r="H29" s="86"/>
      <c r="I29" s="86"/>
      <c r="J29" s="86"/>
      <c r="K29" s="86"/>
      <c r="L29" s="86"/>
      <c r="M29" s="86"/>
      <c r="N29" s="86"/>
      <c r="O29" s="86"/>
      <c r="P29" s="86"/>
      <c r="Q29" s="86"/>
      <c r="R29" s="86"/>
      <c r="S29" s="86"/>
      <c r="T29" s="86"/>
      <c r="U29" s="86"/>
      <c r="V29" s="86"/>
      <c r="W29" s="86"/>
      <c r="X29" s="86"/>
      <c r="Y29" s="86"/>
      <c r="Z29" s="86"/>
    </row>
    <row r="30" spans="1:26" x14ac:dyDescent="0.2">
      <c r="A30" s="86"/>
      <c r="B30" s="86"/>
      <c r="C30" s="86"/>
      <c r="D30" s="86"/>
      <c r="E30" s="86"/>
      <c r="F30" s="86"/>
      <c r="G30" s="86"/>
      <c r="H30" s="86"/>
      <c r="I30" s="86"/>
      <c r="J30" s="86"/>
      <c r="K30" s="86"/>
      <c r="L30" s="86"/>
      <c r="M30" s="86"/>
      <c r="N30" s="86"/>
      <c r="O30" s="86"/>
      <c r="P30" s="86"/>
      <c r="Q30" s="86"/>
      <c r="R30" s="86"/>
      <c r="S30" s="86"/>
      <c r="T30" s="86"/>
      <c r="U30" s="86"/>
      <c r="V30" s="86"/>
      <c r="W30" s="86"/>
      <c r="X30" s="86"/>
      <c r="Y30" s="86"/>
      <c r="Z30" s="86"/>
    </row>
    <row r="31" spans="1:26" x14ac:dyDescent="0.2">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row>
    <row r="32" spans="1:26" x14ac:dyDescent="0.2">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row>
    <row r="33" spans="1:26" x14ac:dyDescent="0.2">
      <c r="A33" s="86"/>
      <c r="B33" s="86"/>
      <c r="C33" s="86"/>
      <c r="D33" s="86"/>
      <c r="E33" s="86"/>
      <c r="F33" s="86"/>
      <c r="G33" s="86"/>
      <c r="H33" s="86"/>
      <c r="I33" s="86"/>
      <c r="J33" s="86"/>
      <c r="K33" s="86"/>
      <c r="L33" s="86"/>
      <c r="M33" s="86"/>
      <c r="N33" s="86"/>
      <c r="O33" s="86"/>
      <c r="P33" s="86"/>
      <c r="Q33" s="86"/>
      <c r="R33" s="86"/>
      <c r="S33" s="86"/>
      <c r="T33" s="86"/>
      <c r="U33" s="86"/>
      <c r="V33" s="86"/>
      <c r="W33" s="86"/>
      <c r="X33" s="86"/>
      <c r="Y33" s="86"/>
      <c r="Z33" s="86"/>
    </row>
    <row r="34" spans="1:26" x14ac:dyDescent="0.2">
      <c r="A34" s="86"/>
      <c r="B34" s="86"/>
      <c r="C34" s="86"/>
      <c r="D34" s="86"/>
      <c r="E34" s="86"/>
      <c r="F34" s="86"/>
      <c r="G34" s="86"/>
      <c r="H34" s="86"/>
      <c r="I34" s="86"/>
      <c r="J34" s="86"/>
      <c r="K34" s="86"/>
      <c r="L34" s="86"/>
      <c r="M34" s="86"/>
      <c r="N34" s="86"/>
      <c r="O34" s="86"/>
      <c r="P34" s="86"/>
      <c r="Q34" s="86"/>
      <c r="R34" s="86"/>
      <c r="S34" s="86"/>
      <c r="T34" s="86"/>
      <c r="U34" s="86"/>
      <c r="V34" s="86"/>
      <c r="W34" s="86"/>
      <c r="X34" s="86"/>
      <c r="Y34" s="86"/>
      <c r="Z34" s="86"/>
    </row>
    <row r="35" spans="1:26" x14ac:dyDescent="0.2">
      <c r="A35" s="86"/>
      <c r="B35" s="86"/>
      <c r="C35" s="86"/>
      <c r="D35" s="86"/>
      <c r="E35" s="86"/>
      <c r="F35" s="86"/>
      <c r="G35" s="86"/>
      <c r="H35" s="86"/>
      <c r="I35" s="86"/>
      <c r="J35" s="86"/>
      <c r="K35" s="86"/>
      <c r="L35" s="86"/>
      <c r="M35" s="86"/>
      <c r="N35" s="86"/>
      <c r="O35" s="86"/>
      <c r="P35" s="86"/>
      <c r="Q35" s="86"/>
      <c r="R35" s="86"/>
      <c r="S35" s="86"/>
      <c r="T35" s="86"/>
      <c r="U35" s="86"/>
      <c r="V35" s="86"/>
      <c r="W35" s="86"/>
      <c r="X35" s="86"/>
      <c r="Y35" s="86"/>
      <c r="Z35" s="86"/>
    </row>
    <row r="36" spans="1:26" x14ac:dyDescent="0.2">
      <c r="A36" s="86"/>
      <c r="B36" s="86"/>
      <c r="C36" s="86"/>
      <c r="D36" s="86"/>
      <c r="E36" s="86"/>
      <c r="F36" s="86"/>
      <c r="G36" s="86"/>
      <c r="H36" s="86"/>
      <c r="I36" s="86"/>
      <c r="J36" s="86"/>
      <c r="K36" s="86"/>
      <c r="L36" s="86"/>
      <c r="M36" s="86"/>
      <c r="N36" s="86"/>
      <c r="O36" s="86"/>
      <c r="P36" s="86"/>
      <c r="Q36" s="86"/>
      <c r="R36" s="86"/>
      <c r="S36" s="86"/>
      <c r="T36" s="86"/>
      <c r="U36" s="86"/>
      <c r="V36" s="86"/>
      <c r="W36" s="86"/>
      <c r="X36" s="86"/>
      <c r="Y36" s="86"/>
      <c r="Z36" s="86"/>
    </row>
    <row r="37" spans="1:26" x14ac:dyDescent="0.2">
      <c r="A37" s="86"/>
      <c r="B37" s="86"/>
      <c r="C37" s="86"/>
      <c r="D37" s="86"/>
      <c r="E37" s="86"/>
      <c r="F37" s="86"/>
      <c r="G37" s="86"/>
      <c r="H37" s="86"/>
      <c r="I37" s="86"/>
      <c r="J37" s="86"/>
      <c r="K37" s="86"/>
      <c r="L37" s="86"/>
      <c r="M37" s="86"/>
      <c r="N37" s="86"/>
      <c r="O37" s="86"/>
      <c r="P37" s="86"/>
      <c r="Q37" s="86"/>
      <c r="R37" s="86"/>
      <c r="S37" s="86"/>
      <c r="T37" s="86"/>
      <c r="U37" s="86"/>
      <c r="V37" s="86"/>
      <c r="W37" s="86"/>
      <c r="X37" s="86"/>
      <c r="Y37" s="86"/>
      <c r="Z37" s="86"/>
    </row>
    <row r="38" spans="1:26" x14ac:dyDescent="0.2">
      <c r="A38" s="86"/>
      <c r="B38" s="86"/>
      <c r="C38" s="86"/>
      <c r="D38" s="86"/>
      <c r="E38" s="86"/>
      <c r="F38" s="86"/>
      <c r="G38" s="86"/>
      <c r="H38" s="86"/>
      <c r="I38" s="86"/>
      <c r="J38" s="86"/>
      <c r="K38" s="86"/>
      <c r="L38" s="86"/>
      <c r="M38" s="86"/>
      <c r="N38" s="86"/>
      <c r="O38" s="86"/>
      <c r="P38" s="86"/>
      <c r="Q38" s="86"/>
      <c r="R38" s="86"/>
      <c r="S38" s="86"/>
      <c r="T38" s="86"/>
      <c r="U38" s="86"/>
      <c r="V38" s="86"/>
      <c r="W38" s="86"/>
      <c r="X38" s="86"/>
      <c r="Y38" s="86"/>
      <c r="Z38" s="86"/>
    </row>
    <row r="39" spans="1:26" x14ac:dyDescent="0.2">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row>
    <row r="40" spans="1:26" x14ac:dyDescent="0.2">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row>
    <row r="41" spans="1:26" x14ac:dyDescent="0.2">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row>
    <row r="42" spans="1:26" x14ac:dyDescent="0.2">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row>
    <row r="43" spans="1:26" x14ac:dyDescent="0.2">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row>
    <row r="44" spans="1:26" x14ac:dyDescent="0.2">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row>
    <row r="45" spans="1:26"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row>
    <row r="46" spans="1:26" x14ac:dyDescent="0.2">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row>
    <row r="47" spans="1:26" x14ac:dyDescent="0.2">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row>
  </sheetData>
  <sheetProtection algorithmName="SHA-512" hashValue="oiPNs7CsX51exU6xvW1j0hB3Dny3ebb/Kn/weuOWYooiwBLOdpGgR6bVpDaaemtPJ5WRPRGI6DZCKdtZ7kHzjw==" saltValue="d8Cz+Okbs5AxSQkR+4aJCA==" spinCount="100000" sheet="1" objects="1" scenarios="1" selectLockedCells="1"/>
  <mergeCells count="7">
    <mergeCell ref="I4:I6"/>
    <mergeCell ref="B14:E14"/>
    <mergeCell ref="B15:E15"/>
    <mergeCell ref="B10:E11"/>
    <mergeCell ref="A1:E1"/>
    <mergeCell ref="A6:E6"/>
    <mergeCell ref="A13:B13"/>
  </mergeCells>
  <phoneticPr fontId="1"/>
  <pageMargins left="0.86614173228346458" right="0.70866141732283472" top="0.74803149606299213" bottom="0.74803149606299213" header="0.31496062992125984" footer="0.31496062992125984"/>
  <pageSetup paperSize="9"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pageSetUpPr fitToPage="1"/>
  </sheetPr>
  <dimension ref="A1:J28"/>
  <sheetViews>
    <sheetView showZeros="0" zoomScale="80" zoomScaleNormal="80" zoomScaleSheetLayoutView="100" workbookViewId="0">
      <selection activeCell="M9" sqref="M9"/>
    </sheetView>
  </sheetViews>
  <sheetFormatPr defaultRowHeight="13.2" x14ac:dyDescent="0.2"/>
  <cols>
    <col min="1" max="1" width="4.44140625" customWidth="1"/>
    <col min="2" max="2" width="12.109375" bestFit="1" customWidth="1"/>
    <col min="3" max="3" width="5.21875" hidden="1" customWidth="1"/>
    <col min="4" max="6" width="13.33203125" customWidth="1"/>
    <col min="9" max="10" width="9" hidden="1" customWidth="1"/>
  </cols>
  <sheetData>
    <row r="1" spans="1:6" ht="23.4" x14ac:dyDescent="0.2">
      <c r="A1" s="16" t="s">
        <v>69</v>
      </c>
    </row>
    <row r="3" spans="1:6" ht="22.5" customHeight="1" x14ac:dyDescent="0.2">
      <c r="A3" s="13" t="s">
        <v>68</v>
      </c>
    </row>
    <row r="4" spans="1:6" ht="19.5" customHeight="1" x14ac:dyDescent="0.2">
      <c r="A4" s="11" t="s">
        <v>71</v>
      </c>
      <c r="B4" s="11" t="s">
        <v>85</v>
      </c>
      <c r="C4" s="2"/>
      <c r="D4" s="5" t="s">
        <v>5</v>
      </c>
    </row>
    <row r="5" spans="1:6" ht="19.5" customHeight="1" x14ac:dyDescent="0.2">
      <c r="A5" s="6">
        <v>1</v>
      </c>
      <c r="B5" s="12" t="s">
        <v>62</v>
      </c>
      <c r="C5" s="21">
        <v>1</v>
      </c>
      <c r="D5" s="17">
        <f>SUMIF(【収入】基礎データ!D:D,C5,【収入】基礎データ!G:G)</f>
        <v>0</v>
      </c>
    </row>
    <row r="6" spans="1:6" ht="19.5" customHeight="1" x14ac:dyDescent="0.2">
      <c r="A6" s="6">
        <v>2</v>
      </c>
      <c r="B6" s="12" t="s">
        <v>63</v>
      </c>
      <c r="C6" s="21">
        <v>2</v>
      </c>
      <c r="D6" s="17">
        <f>SUMIF(【収入】基礎データ!D:D,C6,【収入】基礎データ!G:G)</f>
        <v>0</v>
      </c>
    </row>
    <row r="7" spans="1:6" ht="19.5" customHeight="1" x14ac:dyDescent="0.2">
      <c r="A7" s="409" t="s">
        <v>5</v>
      </c>
      <c r="B7" s="410"/>
      <c r="C7" s="5"/>
      <c r="D7" s="18">
        <f>SUM(D5:D6)</f>
        <v>0</v>
      </c>
    </row>
    <row r="8" spans="1:6" ht="13.5" customHeight="1" x14ac:dyDescent="0.2">
      <c r="A8" s="49"/>
      <c r="B8" s="49"/>
      <c r="C8" s="49"/>
      <c r="D8" s="50"/>
    </row>
    <row r="9" spans="1:6" ht="19.5" customHeight="1" x14ac:dyDescent="0.2">
      <c r="A9" s="13" t="s">
        <v>172</v>
      </c>
      <c r="B9" s="49"/>
      <c r="C9" s="49"/>
      <c r="D9" s="50"/>
    </row>
    <row r="10" spans="1:6" ht="19.5" customHeight="1" x14ac:dyDescent="0.2">
      <c r="A10" s="11" t="s">
        <v>71</v>
      </c>
      <c r="B10" s="11" t="s">
        <v>82</v>
      </c>
      <c r="C10" s="2"/>
      <c r="D10" s="5" t="s">
        <v>5</v>
      </c>
    </row>
    <row r="11" spans="1:6" ht="19.5" customHeight="1" x14ac:dyDescent="0.2">
      <c r="A11" s="6">
        <v>1</v>
      </c>
      <c r="B11" s="12" t="s">
        <v>174</v>
      </c>
      <c r="C11" s="49"/>
      <c r="D11" s="51">
        <f>候補者と公営などのデータ!D20*候補者と公営などのデータ!D21</f>
        <v>0</v>
      </c>
    </row>
    <row r="12" spans="1:6" ht="19.5" customHeight="1" x14ac:dyDescent="0.2">
      <c r="A12" s="6">
        <v>2</v>
      </c>
      <c r="B12" s="12" t="s">
        <v>173</v>
      </c>
      <c r="C12" s="49"/>
      <c r="D12" s="51">
        <f>候補者と公営などのデータ!D23*候補者と公営などのデータ!D24</f>
        <v>0</v>
      </c>
    </row>
    <row r="13" spans="1:6" ht="19.5" customHeight="1" x14ac:dyDescent="0.2">
      <c r="A13" s="409" t="s">
        <v>5</v>
      </c>
      <c r="B13" s="410"/>
      <c r="C13" s="5"/>
      <c r="D13" s="18">
        <f>SUM(D11:D12)</f>
        <v>0</v>
      </c>
    </row>
    <row r="15" spans="1:6" ht="22.5" customHeight="1" x14ac:dyDescent="0.2">
      <c r="A15" s="13" t="s">
        <v>6</v>
      </c>
      <c r="B15" s="4"/>
      <c r="C15" s="4"/>
    </row>
    <row r="16" spans="1:6" ht="19.5" customHeight="1" x14ac:dyDescent="0.2">
      <c r="A16" s="11" t="s">
        <v>71</v>
      </c>
      <c r="B16" s="11" t="s">
        <v>70</v>
      </c>
      <c r="C16" s="2"/>
      <c r="D16" s="11" t="s">
        <v>0</v>
      </c>
      <c r="E16" s="11" t="s">
        <v>4</v>
      </c>
      <c r="F16" s="5" t="s">
        <v>5</v>
      </c>
    </row>
    <row r="17" spans="1:10" ht="19.5" hidden="1" customHeight="1" x14ac:dyDescent="0.2">
      <c r="A17" s="2"/>
      <c r="B17" s="2"/>
      <c r="C17" s="2">
        <f>DSUM(【支出】基礎データ!C:O,7,I18:J19)</f>
        <v>0</v>
      </c>
      <c r="D17" s="11">
        <v>1</v>
      </c>
      <c r="E17" s="11">
        <v>2</v>
      </c>
      <c r="F17" s="5"/>
    </row>
    <row r="18" spans="1:10" ht="19.5" customHeight="1" x14ac:dyDescent="0.2">
      <c r="A18" s="6">
        <v>1</v>
      </c>
      <c r="B18" s="12" t="s">
        <v>13</v>
      </c>
      <c r="C18" s="21">
        <v>1</v>
      </c>
      <c r="D18" s="3">
        <f t="dataTable" ref="D18:E27" dt2D="1" dtr="1" r1="J19" r2="I19"/>
        <v>0</v>
      </c>
      <c r="E18" s="3">
        <v>0</v>
      </c>
      <c r="F18" s="7">
        <f>SUM(D18:E18)</f>
        <v>0</v>
      </c>
      <c r="I18" s="20" t="s">
        <v>24</v>
      </c>
      <c r="J18" s="20" t="s">
        <v>29</v>
      </c>
    </row>
    <row r="19" spans="1:10" ht="19.5" customHeight="1" x14ac:dyDescent="0.2">
      <c r="A19" s="6">
        <v>2</v>
      </c>
      <c r="B19" s="12" t="s">
        <v>14</v>
      </c>
      <c r="C19" s="21">
        <v>2</v>
      </c>
      <c r="D19" s="3">
        <v>0</v>
      </c>
      <c r="E19" s="3">
        <v>0</v>
      </c>
      <c r="F19" s="7">
        <f>SUM(D19:E19)</f>
        <v>0</v>
      </c>
      <c r="I19" s="1"/>
      <c r="J19" s="1"/>
    </row>
    <row r="20" spans="1:10" ht="19.5" customHeight="1" x14ac:dyDescent="0.2">
      <c r="A20" s="6">
        <v>3</v>
      </c>
      <c r="B20" s="12" t="s">
        <v>15</v>
      </c>
      <c r="C20" s="21">
        <v>3</v>
      </c>
      <c r="D20" s="3">
        <v>0</v>
      </c>
      <c r="E20" s="3">
        <v>0</v>
      </c>
      <c r="F20" s="7">
        <f t="shared" ref="F20:F27" si="0">SUM(D20:E20)</f>
        <v>0</v>
      </c>
    </row>
    <row r="21" spans="1:10" ht="19.5" customHeight="1" x14ac:dyDescent="0.2">
      <c r="A21" s="6">
        <v>4</v>
      </c>
      <c r="B21" s="12" t="s">
        <v>16</v>
      </c>
      <c r="C21" s="21">
        <v>4</v>
      </c>
      <c r="D21" s="3">
        <v>0</v>
      </c>
      <c r="E21" s="3">
        <v>0</v>
      </c>
      <c r="F21" s="7">
        <f t="shared" si="0"/>
        <v>0</v>
      </c>
    </row>
    <row r="22" spans="1:10" ht="19.5" customHeight="1" x14ac:dyDescent="0.2">
      <c r="A22" s="6">
        <v>5</v>
      </c>
      <c r="B22" s="12" t="s">
        <v>17</v>
      </c>
      <c r="C22" s="21">
        <v>5</v>
      </c>
      <c r="D22" s="3">
        <v>0</v>
      </c>
      <c r="E22" s="3">
        <v>0</v>
      </c>
      <c r="F22" s="7">
        <f t="shared" si="0"/>
        <v>0</v>
      </c>
    </row>
    <row r="23" spans="1:10" ht="19.5" customHeight="1" x14ac:dyDescent="0.2">
      <c r="A23" s="6">
        <v>6</v>
      </c>
      <c r="B23" s="12" t="s">
        <v>18</v>
      </c>
      <c r="C23" s="21">
        <v>6</v>
      </c>
      <c r="D23" s="3">
        <v>0</v>
      </c>
      <c r="E23" s="3">
        <v>0</v>
      </c>
      <c r="F23" s="7">
        <f t="shared" si="0"/>
        <v>0</v>
      </c>
    </row>
    <row r="24" spans="1:10" ht="19.5" customHeight="1" x14ac:dyDescent="0.2">
      <c r="A24" s="6">
        <v>7</v>
      </c>
      <c r="B24" s="12" t="s">
        <v>19</v>
      </c>
      <c r="C24" s="21">
        <v>7</v>
      </c>
      <c r="D24" s="3">
        <v>0</v>
      </c>
      <c r="E24" s="3">
        <v>0</v>
      </c>
      <c r="F24" s="7">
        <f t="shared" si="0"/>
        <v>0</v>
      </c>
    </row>
    <row r="25" spans="1:10" ht="19.5" customHeight="1" x14ac:dyDescent="0.2">
      <c r="A25" s="6">
        <v>8</v>
      </c>
      <c r="B25" s="12" t="s">
        <v>124</v>
      </c>
      <c r="C25" s="21">
        <v>8</v>
      </c>
      <c r="D25" s="3">
        <v>0</v>
      </c>
      <c r="E25" s="3">
        <v>0</v>
      </c>
      <c r="F25" s="7">
        <f t="shared" si="0"/>
        <v>0</v>
      </c>
    </row>
    <row r="26" spans="1:10" ht="19.5" customHeight="1" x14ac:dyDescent="0.2">
      <c r="A26" s="6">
        <v>9</v>
      </c>
      <c r="B26" s="12" t="s">
        <v>20</v>
      </c>
      <c r="C26" s="21">
        <v>9</v>
      </c>
      <c r="D26" s="3">
        <v>0</v>
      </c>
      <c r="E26" s="3">
        <v>0</v>
      </c>
      <c r="F26" s="7">
        <f t="shared" si="0"/>
        <v>0</v>
      </c>
    </row>
    <row r="27" spans="1:10" ht="19.5" customHeight="1" x14ac:dyDescent="0.2">
      <c r="A27" s="6">
        <v>10</v>
      </c>
      <c r="B27" s="12" t="s">
        <v>21</v>
      </c>
      <c r="C27" s="21">
        <v>10</v>
      </c>
      <c r="D27" s="3">
        <v>0</v>
      </c>
      <c r="E27" s="3">
        <v>0</v>
      </c>
      <c r="F27" s="7">
        <f t="shared" si="0"/>
        <v>0</v>
      </c>
    </row>
    <row r="28" spans="1:10" ht="19.5" customHeight="1" x14ac:dyDescent="0.2">
      <c r="A28" s="409" t="s">
        <v>5</v>
      </c>
      <c r="B28" s="410"/>
      <c r="C28" s="5"/>
      <c r="D28" s="7">
        <f>SUM(D18:D27)</f>
        <v>0</v>
      </c>
      <c r="E28" s="7">
        <f>SUM(E18:E27)</f>
        <v>0</v>
      </c>
      <c r="F28" s="7">
        <f>SUM(D28:E28)</f>
        <v>0</v>
      </c>
    </row>
  </sheetData>
  <sheetProtection algorithmName="SHA-512" hashValue="Ajl/MYvRJY3yzJjZ8/aLLIPn8jTGJoLxO0UpjXWeXf/ZKx6cw3Gu42kYItZ4oCcTMUmTKNFHxclqzJxh967Jew==" saltValue="rsOdklwfFV99uuMg+rpclA==" spinCount="100000" sheet="1" objects="1" scenarios="1" selectLockedCells="1"/>
  <mergeCells count="3">
    <mergeCell ref="A28:B28"/>
    <mergeCell ref="A7:B7"/>
    <mergeCell ref="A13:B13"/>
  </mergeCells>
  <phoneticPr fontId="1"/>
  <pageMargins left="1.299212598425197" right="0.70866141732283472" top="0.74803149606299213" bottom="0.74803149606299213" header="0.31496062992125984" footer="0.31496062992125984"/>
  <pageSetup paperSize="9"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12"/>
  <sheetViews>
    <sheetView workbookViewId="0">
      <selection activeCell="H5" sqref="H5"/>
    </sheetView>
  </sheetViews>
  <sheetFormatPr defaultRowHeight="13.2" x14ac:dyDescent="0.2"/>
  <cols>
    <col min="1" max="1" width="9.77734375" style="9" customWidth="1"/>
    <col min="2" max="3" width="9" style="8"/>
    <col min="4" max="4" width="4.21875" customWidth="1"/>
    <col min="6" max="6" width="11" bestFit="1" customWidth="1"/>
    <col min="7" max="7" width="11" customWidth="1"/>
    <col min="8" max="8" width="3.88671875" customWidth="1"/>
    <col min="10" max="10" width="11" bestFit="1" customWidth="1"/>
    <col min="11" max="11" width="11" customWidth="1"/>
    <col min="12" max="12" width="3.77734375" customWidth="1"/>
    <col min="13" max="13" width="24.77734375" customWidth="1"/>
    <col min="14" max="14" width="3.88671875" customWidth="1"/>
    <col min="15" max="15" width="14.33203125" bestFit="1" customWidth="1"/>
  </cols>
  <sheetData>
    <row r="1" spans="1:15" ht="21" customHeight="1" x14ac:dyDescent="0.2">
      <c r="A1" s="22" t="s">
        <v>23</v>
      </c>
      <c r="B1" s="23"/>
      <c r="C1" s="23"/>
      <c r="D1" s="24"/>
      <c r="E1" s="22" t="s">
        <v>26</v>
      </c>
      <c r="F1" s="23"/>
      <c r="G1" s="23"/>
      <c r="H1" s="24"/>
      <c r="I1" s="22" t="s">
        <v>86</v>
      </c>
      <c r="J1" s="23"/>
      <c r="K1" s="23"/>
      <c r="M1" s="22" t="s">
        <v>166</v>
      </c>
      <c r="O1" s="22" t="s">
        <v>181</v>
      </c>
    </row>
    <row r="2" spans="1:15" ht="16.5" customHeight="1" x14ac:dyDescent="0.2">
      <c r="A2" s="25" t="s">
        <v>22</v>
      </c>
      <c r="B2" s="25" t="s">
        <v>2</v>
      </c>
      <c r="C2" s="25" t="s">
        <v>22</v>
      </c>
      <c r="D2" s="24"/>
      <c r="E2" s="25" t="s">
        <v>25</v>
      </c>
      <c r="F2" s="25" t="s">
        <v>1</v>
      </c>
      <c r="G2" s="25" t="s">
        <v>25</v>
      </c>
      <c r="H2" s="24"/>
      <c r="I2" s="25" t="s">
        <v>87</v>
      </c>
      <c r="J2" s="25" t="s">
        <v>1</v>
      </c>
      <c r="K2" s="25" t="s">
        <v>87</v>
      </c>
      <c r="M2" s="47" t="s">
        <v>165</v>
      </c>
      <c r="O2" s="47" t="s">
        <v>182</v>
      </c>
    </row>
    <row r="3" spans="1:15" ht="19.5" customHeight="1" x14ac:dyDescent="0.2">
      <c r="A3" s="26">
        <v>1</v>
      </c>
      <c r="B3" s="27" t="s">
        <v>13</v>
      </c>
      <c r="C3" s="26">
        <v>1</v>
      </c>
      <c r="D3" s="24"/>
      <c r="E3" s="26">
        <v>1</v>
      </c>
      <c r="F3" s="27" t="s">
        <v>27</v>
      </c>
      <c r="G3" s="26">
        <v>1</v>
      </c>
      <c r="H3" s="24"/>
      <c r="I3" s="26">
        <v>1</v>
      </c>
      <c r="J3" s="27" t="s">
        <v>62</v>
      </c>
      <c r="K3" s="26">
        <v>1</v>
      </c>
      <c r="M3" s="1" t="s">
        <v>167</v>
      </c>
      <c r="O3" s="1" t="s">
        <v>183</v>
      </c>
    </row>
    <row r="4" spans="1:15" ht="19.5" customHeight="1" x14ac:dyDescent="0.2">
      <c r="A4" s="26">
        <v>2</v>
      </c>
      <c r="B4" s="27" t="s">
        <v>14</v>
      </c>
      <c r="C4" s="26">
        <v>2</v>
      </c>
      <c r="D4" s="24"/>
      <c r="E4" s="26">
        <v>2</v>
      </c>
      <c r="F4" s="27" t="s">
        <v>28</v>
      </c>
      <c r="G4" s="26">
        <v>2</v>
      </c>
      <c r="H4" s="24"/>
      <c r="I4" s="26">
        <v>2</v>
      </c>
      <c r="J4" s="27" t="s">
        <v>63</v>
      </c>
      <c r="K4" s="26">
        <v>2</v>
      </c>
      <c r="M4" s="1" t="s">
        <v>168</v>
      </c>
    </row>
    <row r="5" spans="1:15" ht="19.5" customHeight="1" x14ac:dyDescent="0.2">
      <c r="A5" s="26">
        <v>3</v>
      </c>
      <c r="B5" s="27" t="s">
        <v>15</v>
      </c>
      <c r="C5" s="26">
        <v>3</v>
      </c>
      <c r="D5" s="24"/>
      <c r="E5" s="24"/>
      <c r="F5" s="24"/>
      <c r="G5" s="24"/>
      <c r="H5" s="24"/>
      <c r="I5" s="24"/>
      <c r="J5" s="24"/>
      <c r="K5" s="24"/>
      <c r="M5" s="1" t="s">
        <v>184</v>
      </c>
    </row>
    <row r="6" spans="1:15" ht="19.5" customHeight="1" x14ac:dyDescent="0.2">
      <c r="A6" s="26">
        <v>4</v>
      </c>
      <c r="B6" s="27" t="s">
        <v>16</v>
      </c>
      <c r="C6" s="26">
        <v>4</v>
      </c>
      <c r="D6" s="24"/>
      <c r="E6" s="24"/>
      <c r="F6" s="24"/>
      <c r="G6" s="24"/>
      <c r="H6" s="24"/>
      <c r="I6" s="24"/>
      <c r="J6" s="24"/>
      <c r="K6" s="24"/>
    </row>
    <row r="7" spans="1:15" ht="19.5" customHeight="1" x14ac:dyDescent="0.2">
      <c r="A7" s="26">
        <v>5</v>
      </c>
      <c r="B7" s="27" t="s">
        <v>17</v>
      </c>
      <c r="C7" s="26">
        <v>5</v>
      </c>
      <c r="D7" s="24"/>
      <c r="E7" s="24"/>
      <c r="F7" s="24"/>
      <c r="G7" s="24"/>
      <c r="H7" s="24"/>
      <c r="I7" s="24"/>
      <c r="J7" s="24"/>
      <c r="K7" s="24"/>
    </row>
    <row r="8" spans="1:15" ht="19.5" customHeight="1" x14ac:dyDescent="0.2">
      <c r="A8" s="26">
        <v>6</v>
      </c>
      <c r="B8" s="27" t="s">
        <v>18</v>
      </c>
      <c r="C8" s="26">
        <v>6</v>
      </c>
      <c r="D8" s="24"/>
      <c r="E8" s="24"/>
      <c r="F8" s="24"/>
      <c r="G8" s="24"/>
      <c r="H8" s="24"/>
      <c r="I8" s="24"/>
      <c r="J8" s="24"/>
      <c r="K8" s="24"/>
    </row>
    <row r="9" spans="1:15" ht="19.5" customHeight="1" x14ac:dyDescent="0.2">
      <c r="A9" s="26">
        <v>7</v>
      </c>
      <c r="B9" s="27" t="s">
        <v>19</v>
      </c>
      <c r="C9" s="26">
        <v>7</v>
      </c>
      <c r="D9" s="24"/>
      <c r="E9" s="24"/>
      <c r="F9" s="24"/>
      <c r="G9" s="24"/>
      <c r="H9" s="24"/>
      <c r="I9" s="24"/>
      <c r="J9" s="24"/>
      <c r="K9" s="24"/>
    </row>
    <row r="10" spans="1:15" ht="19.5" customHeight="1" x14ac:dyDescent="0.2">
      <c r="A10" s="26">
        <v>8</v>
      </c>
      <c r="B10" s="27" t="s">
        <v>124</v>
      </c>
      <c r="C10" s="26">
        <v>8</v>
      </c>
      <c r="D10" s="24"/>
      <c r="E10" s="24"/>
      <c r="F10" s="24"/>
      <c r="G10" s="24"/>
      <c r="H10" s="24"/>
      <c r="I10" s="24"/>
      <c r="J10" s="24"/>
      <c r="K10" s="24"/>
    </row>
    <row r="11" spans="1:15" ht="19.5" customHeight="1" x14ac:dyDescent="0.2">
      <c r="A11" s="26">
        <v>9</v>
      </c>
      <c r="B11" s="27" t="s">
        <v>20</v>
      </c>
      <c r="C11" s="26">
        <v>9</v>
      </c>
      <c r="D11" s="24"/>
      <c r="E11" s="24"/>
      <c r="F11" s="24"/>
      <c r="G11" s="24"/>
      <c r="H11" s="24"/>
      <c r="I11" s="24"/>
      <c r="J11" s="24"/>
      <c r="K11" s="24"/>
    </row>
    <row r="12" spans="1:15" ht="19.5" customHeight="1" x14ac:dyDescent="0.2">
      <c r="A12" s="26">
        <v>10</v>
      </c>
      <c r="B12" s="27" t="s">
        <v>21</v>
      </c>
      <c r="C12" s="26">
        <v>10</v>
      </c>
      <c r="D12" s="24"/>
      <c r="E12" s="24"/>
      <c r="F12" s="24"/>
      <c r="G12" s="24"/>
      <c r="H12" s="24"/>
      <c r="I12" s="24"/>
      <c r="J12" s="24"/>
      <c r="K12" s="24"/>
    </row>
  </sheetData>
  <sheetProtection algorithmName="SHA-512" hashValue="nOlqfZRRLSbqtjkDQAjmvUaspsFDW8FJcpwSgGXrja84dnypmdmG4H99GGJz/+cX/o+4l22qp0oEMwY4qk7y2g==" saltValue="19Ebl7rEioxCrkV/Xdxh3g==" spinCount="100000" sheet="1" objects="1" scenarios="1" selectLockedCells="1"/>
  <phoneticPr fontId="1"/>
  <pageMargins left="0.70866141732283472" right="0.70866141732283472" top="0.74803149606299213" bottom="0.74803149606299213" header="0.31496062992125984" footer="0.31496062992125984"/>
  <pageSetup paperSize="9"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【収入】基礎データ</vt:lpstr>
      <vt:lpstr>【支出】基礎データ</vt:lpstr>
      <vt:lpstr>候補者と公営などのデータ</vt:lpstr>
      <vt:lpstr>収支報告書（自動表示）</vt:lpstr>
      <vt:lpstr>領収書等の徴し難い支出の明細書</vt:lpstr>
      <vt:lpstr>振込明細</vt:lpstr>
      <vt:lpstr>収支集計票（入力不要）</vt:lpstr>
      <vt:lpstr>コード表</vt:lpstr>
      <vt:lpstr>【支出】基礎データ!Print_Area</vt:lpstr>
      <vt:lpstr>【収入】基礎データ!Print_Area</vt:lpstr>
      <vt:lpstr>コード表!Print_Area</vt:lpstr>
      <vt:lpstr>候補者と公営などのデータ!Print_Area</vt:lpstr>
      <vt:lpstr>'収支集計票（入力不要）'!Print_Area</vt:lpstr>
      <vt:lpstr>'収支報告書（自動表示）'!Print_Area</vt:lpstr>
      <vt:lpstr>振込明細!Print_Area</vt:lpstr>
      <vt:lpstr>領収書等の徴し難い支出の明細書!Print_Area</vt:lpstr>
      <vt:lpstr>【支出】基礎データ!Print_Titles</vt:lpstr>
      <vt:lpstr>'収支報告書（自動表示）'!Print_Titles</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2025-08-07T12:15:26Z</cp:lastPrinted>
  <dcterms:created xsi:type="dcterms:W3CDTF">2019-10-24T04:59:27Z</dcterms:created>
  <dcterms:modified xsi:type="dcterms:W3CDTF">2019-10-24T04:59:27Z</dcterms:modified>
</cp:coreProperties>
</file>