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ilesv18\財政課\理財係（新）\09諸報告\令和8年度\県\080818令和６年度財政状況資料集の作成について（2回目・地方公会計関係）\03_回答\"/>
    </mc:Choice>
  </mc:AlternateContent>
  <xr:revisionPtr revIDLastSave="0" documentId="13_ncr:1_{A44B74B6-EEC7-4286-A26C-5B5782F41D22}"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18" r:id="rId13"/>
    <sheet name="公会計指標分析・財政指標組合せ分析表" sheetId="20" r:id="rId14"/>
    <sheet name="施設類型別ストック情報分析表①" sheetId="21" r:id="rId15"/>
    <sheet name="施設類型別ストック情報分析表②" sheetId="22"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W102" i="12" l="1"/>
  <c r="CR102" i="12"/>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BE38" i="10"/>
  <c r="AM38" i="10"/>
  <c r="U38" i="10"/>
  <c r="C38" i="10"/>
  <c r="BE37" i="10"/>
  <c r="AM37" i="10"/>
  <c r="U37" i="10"/>
  <c r="C37" i="10"/>
  <c r="BE36" i="10"/>
  <c r="C36" i="10"/>
  <c r="CO35" i="10"/>
  <c r="CO36" i="10" s="1"/>
  <c r="CO37" i="10" s="1"/>
  <c r="CO38" i="10" s="1"/>
  <c r="BE35" i="10"/>
  <c r="C35" i="10"/>
  <c r="CO34" i="10"/>
  <c r="BW34" i="10"/>
  <c r="BW35" i="10" s="1"/>
  <c r="BW36" i="10" s="1"/>
  <c r="BW37" i="10" s="1"/>
  <c r="BW38" i="10" s="1"/>
  <c r="BW39" i="10" s="1"/>
  <c r="BW40" i="10" s="1"/>
  <c r="BW41" i="10" s="1"/>
  <c r="BW42" i="10" s="1"/>
  <c r="BW43" i="10" s="1"/>
  <c r="U34" i="10"/>
  <c r="U35" i="10" s="1"/>
  <c r="U36" i="10" s="1"/>
  <c r="C34" i="10"/>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<sst xmlns="http://schemas.openxmlformats.org/spreadsheetml/2006/main" count="1118" uniqueCount="582">
  <si>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</si>
  <si>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</si>
  <si>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</si>
  <si>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</si>
  <si>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</si>
  <si>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</si>
  <si>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</si>
  <si>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</si>
  <si>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</si>
  <si>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</si>
  <si>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</si>
  <si>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</si>
  <si>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</si>
  <si>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</si>
  <si>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</si>
  <si>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</si>
  <si>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</si>
  <si>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</si>
  <si>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</si>
  <si>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</si>
  <si>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</si>
  <si>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</si>
  <si>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</si>
  <si>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</si>
  <si>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</si>
  <si>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</si>
  <si>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</si>
  <si>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</si>
  <si>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</si>
  <si>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</si>
  <si>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</si>
  <si>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</si>
  <si>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</si>
  <si>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</si>
  <si>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</si>
  <si>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</si>
  <si>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</si>
  <si>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</si>
  <si>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</si>
  <si>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</si>
  <si>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</si>
  <si>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</si>
  <si>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</si>
  <si>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</si>
  <si>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</si>
  <si>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</si>
  <si>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</si>
  <si>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</si>
  <si>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</si>
  <si>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</si>
  <si>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</si>
  <si>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</si>
  <si>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</si>
  <si>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</si>
  <si>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</si>
  <si>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</si>
  <si>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</si>
  <si>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</si>
  <si>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</si>
  <si>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</si>
  <si>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</si>
  <si>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</si>
  <si>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</si>
  <si>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</si>
  <si>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</si>
  <si>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</si>
  <si>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</si>
  <si>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</si>
  <si>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</si>
  <si>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</si>
  <si>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</si>
  <si>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</si>
  <si>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</si>
  <si>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</si>
  <si>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</si>
  <si>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</si>
  <si>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</si>
  <si>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</si>
  <si>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</si>
  <si>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</si>
  <si>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</si>
  <si>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</si>
  <si>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</si>
  <si>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</si>
  <si>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</si>
  <si>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</si>
  <si>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</si>
  <si>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</si>
  <si>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</si>
  <si>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</si>
  <si>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</si>
  <si>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</si>
  <si>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</si>
  <si>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</si>
  <si>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総社市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</si>
  <si>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</si>
  <si>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</si>
  <si>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</si>
  <si>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</si>
  <si>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</si>
  <si>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</si>
  <si>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</si>
  <si>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</si>
  <si>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</si>
  <si>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</si>
  <si>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</si>
  <si>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</si>
  <si>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</si>
  <si>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</si>
  <si>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</si>
  <si>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</si>
  <si>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</si>
  <si>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</si>
  <si>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</si>
  <si>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</si>
  <si>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</si>
  <si>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</si>
  <si>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3.3</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</si>
  <si>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</si>
  <si>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</si>
  <si>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</si>
  <si>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</si>
  <si>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</si>
  <si>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</si>
  <si>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</si>
  <si>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</si>
  <si>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</si>
  <si>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</si>
  <si>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</si>
  <si>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</si>
  <si>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</si>
  <si>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</si>
  <si>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</si>
  <si>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</si>
  <si>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</si>
  <si>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</si>
  <si>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</si>
  <si>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</si>
  <si>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</si>
  <si>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</si>
  <si>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</si>
  <si>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</si>
  <si>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</si>
  <si>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</si>
  <si>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</si>
  <si>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</si>
  <si>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</si>
  <si>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</si>
  <si>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</si>
  <si>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</si>
  <si>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</si>
  <si>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</si>
  <si>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</si>
  <si>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</si>
  <si>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</si>
  <si>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</si>
  <si>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</si>
  <si>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</si>
  <si>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</si>
  <si>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</si>
  <si>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</si>
  <si>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</si>
  <si>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</si>
  <si>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</si>
  <si>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</si>
  <si>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</si>
  <si>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</si>
  <si>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</si>
  <si>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</si>
  <si>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</si>
  <si>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</si>
  <si>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</si>
  <si>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</si>
  <si>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</si>
  <si>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</si>
  <si>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</si>
  <si>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</si>
  <si>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</si>
  <si>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</si>
  <si>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</si>
  <si>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</si>
  <si>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</si>
  <si>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</si>
  <si>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</si>
  <si>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</si>
  <si>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</si>
  <si>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</si>
  <si>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</si>
  <si>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</si>
  <si>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</si>
  <si>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</si>
  <si>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</si>
  <si>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</si>
  <si>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</si>
  <si>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</si>
  <si>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</si>
  <si>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</si>
  <si>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</si>
  <si>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</si>
  <si>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</si>
  <si>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</si>
  <si>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</si>
  <si>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</si>
  <si>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岡山県総社市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</si>
  <si>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</si>
  <si>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</si>
  <si>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</si>
  <si>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</si>
  <si>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</si>
  <si>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</si>
  <si>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</si>
  <si>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</si>
  <si>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</si>
  <si>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</si>
  <si>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</si>
  <si>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</si>
  <si>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</si>
  <si>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</si>
  <si>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</si>
  <si>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</si>
  <si>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</si>
  <si>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</si>
  <si>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</si>
  <si>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</si>
  <si>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</si>
  <si>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</si>
  <si>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</si>
  <si>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</si>
  <si>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</si>
  <si>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</si>
  <si>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</si>
  <si>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</si>
  <si>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</si>
  <si>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</si>
  <si>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</si>
  <si>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</si>
  <si>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</si>
  <si>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</si>
  <si>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</si>
  <si>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</si>
  <si>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</si>
  <si>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</si>
  <si>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</si>
  <si>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</si>
  <si>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</si>
  <si>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</si>
  <si>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</si>
  <si>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</si>
  <si>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</si>
  <si>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</si>
  <si>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</si>
  <si>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</si>
  <si>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</si>
  <si>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</si>
  <si>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</si>
  <si>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</si>
  <si>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</si>
  <si>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</si>
  <si>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</si>
  <si>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</si>
  <si>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</si>
  <si>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</si>
  <si>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</si>
  <si>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</si>
  <si>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</si>
  <si>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</si>
  <si>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</si>
  <si>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</si>
  <si>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</si>
  <si>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</si>
  <si>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</si>
  <si>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</si>
  <si>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</si>
  <si>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</si>
  <si>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</si>
  <si>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</si>
  <si>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</si>
  <si>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</si>
  <si>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</si>
  <si>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</si>
  <si>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</si>
  <si>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</si>
  <si>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</si>
  <si>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</si>
  <si>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</si>
  <si>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</si>
  <si>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</si>
  <si>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</si>
  <si>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</si>
  <si>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</si>
  <si>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</si>
  <si>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</si>
  <si>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</si>
  <si>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</si>
  <si>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</si>
  <si>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</si>
  <si>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</si>
  <si>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</si>
  <si>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</si>
  <si>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</si>
  <si>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</si>
  <si>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</si>
  <si>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</si>
  <si>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</si>
  <si>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</si>
  <si>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</si>
  <si>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</si>
  <si>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</si>
  <si>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</si>
  <si>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</si>
  <si>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</si>
  <si>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</si>
  <si>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</si>
  <si>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</si>
  <si>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</si>
  <si>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</si>
  <si>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</si>
  <si>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</si>
  <si>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</si>
  <si>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</si>
  <si>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</si>
  <si>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</si>
  <si>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</si>
  <si>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</si>
  <si>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</si>
  <si>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</si>
  <si>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</si>
  <si>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</si>
  <si>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</si>
  <si>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</si>
  <si>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</si>
  <si>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</si>
  <si>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</si>
  <si>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</si>
  <si>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</si>
  <si>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</si>
  <si>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</si>
  <si>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</si>
  <si>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</si>
  <si>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</si>
  <si>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</si>
  <si>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</si>
  <si>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</si>
  <si>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</si>
  <si>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</si>
  <si>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</si>
  <si>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</si>
  <si>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</si>
  <si>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</si>
  <si>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</si>
  <si>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</si>
  <si>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</si>
  <si>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</si>
  <si>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</si>
  <si>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岡山県総社市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</si>
  <si>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</si>
  <si>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</si>
  <si>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</si>
  <si>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</si>
  <si>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</si>
  <si>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</si>
  <si>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</si>
  <si>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</si>
  <si>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</si>
  <si>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</si>
  <si>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</si>
  <si>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</si>
  <si>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</si>
  <si>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</si>
  <si>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</si>
  <si>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</si>
  <si>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</si>
  <si>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</si>
  <si>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</si>
  <si>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</si>
  <si>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</si>
  <si>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</si>
  <si>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</si>
  <si>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</si>
  <si>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</si>
  <si>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</si>
  <si>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</si>
  <si>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</si>
  <si>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</si>
  <si>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</si>
  <si>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</si>
  <si>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</si>
  <si>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</si>
  <si>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総社市国民健康保険特別会計</t>
    <phoneticPr fontId="5"/>
  </si>
  <si>
    <t>総社市後期高齢者医療特別会計</t>
    <phoneticPr fontId="5"/>
  </si>
  <si>
    <t>総社市介護保険特別会計</t>
    <phoneticPr fontId="5"/>
  </si>
  <si>
    <t>総社市水道事業会計</t>
    <phoneticPr fontId="5"/>
  </si>
  <si>
    <t>法適用企業</t>
    <phoneticPr fontId="5"/>
  </si>
  <si>
    <t>総社市工業用水道事業会計</t>
    <phoneticPr fontId="5"/>
  </si>
  <si>
    <t>総社市下水道事業会計</t>
    <phoneticPr fontId="5"/>
  </si>
  <si>
    <t>総社市国民宿舎事業費特別会計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</si>
  <si>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</si>
  <si>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</si>
  <si>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</si>
  <si>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</si>
  <si>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</si>
  <si>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</si>
  <si>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</si>
  <si>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</si>
  <si>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</si>
  <si>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</si>
  <si>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</si>
  <si>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</si>
  <si>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</si>
  <si>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</si>
  <si>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</si>
  <si>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</si>
  <si>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</si>
  <si>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</si>
  <si>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</si>
  <si>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</si>
  <si>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</si>
  <si>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</si>
  <si>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</si>
  <si>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</si>
  <si>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</si>
  <si>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</si>
  <si>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</si>
  <si>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</si>
  <si>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</si>
  <si>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</si>
  <si>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</si>
  <si>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</si>
  <si>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</si>
  <si>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</si>
  <si>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</si>
  <si>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</si>
  <si>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</si>
  <si>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</si>
  <si>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</si>
  <si>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</si>
  <si>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</si>
  <si>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</si>
  <si>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</si>
  <si>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</si>
  <si>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</si>
  <si>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</si>
  <si>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</si>
  <si>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</si>
  <si>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</si>
  <si>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</si>
  <si>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</si>
  <si>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</si>
  <si>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</si>
  <si>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</si>
  <si>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</si>
  <si>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</si>
  <si>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</si>
  <si>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</si>
  <si>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</si>
  <si>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</si>
  <si>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</si>
  <si>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</si>
  <si>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</si>
  <si>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</si>
  <si>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</si>
  <si>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</si>
  <si>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</si>
  <si>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</si>
  <si>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</si>
  <si>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</si>
  <si>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</si>
  <si>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</si>
  <si>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</si>
  <si>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</si>
  <si>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</si>
  <si>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</si>
  <si>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</si>
  <si>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</si>
  <si>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</si>
  <si>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</si>
  <si>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</si>
  <si>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</si>
  <si>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</si>
  <si>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</si>
  <si>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</si>
  <si>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</si>
  <si>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</si>
  <si>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</si>
  <si>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</si>
  <si>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</si>
  <si>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</si>
  <si>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</si>
  <si>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</si>
  <si>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</si>
  <si>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</si>
  <si>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</si>
  <si>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</si>
  <si>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</si>
  <si>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</si>
  <si>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</si>
  <si>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</si>
  <si>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</si>
  <si>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</si>
  <si>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</si>
  <si>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</si>
  <si>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</si>
  <si>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</si>
  <si>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</si>
  <si>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</si>
  <si>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</si>
  <si>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</si>
  <si>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</si>
  <si>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</si>
  <si>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</si>
  <si>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</si>
  <si>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</si>
  <si>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</si>
  <si>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</si>
  <si>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</si>
  <si>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</si>
  <si>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</si>
  <si>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</si>
  <si>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</si>
  <si>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</si>
  <si>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</si>
  <si>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</si>
  <si>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</si>
  <si>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</si>
  <si>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</si>
  <si>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</si>
  <si>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</si>
  <si>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</si>
  <si>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</si>
  <si>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</si>
  <si>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</si>
  <si>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</si>
  <si>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1.01</t>
  </si>
  <si>
    <t>総社市水道事業会計</t>
  </si>
  <si>
    <t>一般会計</t>
  </si>
  <si>
    <t>総社市下水道事業会計</t>
  </si>
  <si>
    <t>総社市介護保険特別会計</t>
  </si>
  <si>
    <t>総社市工業用水道事業会計</t>
  </si>
  <si>
    <t>総社市国民宿舎事業費特別会計</t>
  </si>
  <si>
    <t>総社市国民健康保険特別会計</t>
  </si>
  <si>
    <t>総社市後期高齢者医療特別会計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</si>
  <si>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</si>
  <si>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</si>
  <si>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</si>
  <si>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</si>
  <si>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</si>
  <si>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</si>
  <si>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</si>
  <si>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</si>
  <si>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備南競艇事業組合（一般会計）</t>
    <rPh sb="0" eb="2">
      <t>ビナン</t>
    </rPh>
    <rPh sb="2" eb="4">
      <t>キョウテイ</t>
    </rPh>
    <rPh sb="4" eb="6">
      <t>ジギョウ</t>
    </rPh>
    <rPh sb="6" eb="8">
      <t>クミアイ</t>
    </rPh>
    <rPh sb="9" eb="13">
      <t>イッパンカイケイ</t>
    </rPh>
    <phoneticPr fontId="2"/>
  </si>
  <si>
    <t>備南協定事業組合（特別会計）</t>
    <rPh sb="0" eb="2">
      <t>ビナン</t>
    </rPh>
    <rPh sb="2" eb="4">
      <t>キョウテイ</t>
    </rPh>
    <rPh sb="4" eb="6">
      <t>ジギョウ</t>
    </rPh>
    <rPh sb="6" eb="8">
      <t>クミアイ</t>
    </rPh>
    <rPh sb="9" eb="13">
      <t>トクベツカイケイ</t>
    </rPh>
    <phoneticPr fontId="2"/>
  </si>
  <si>
    <t>総社広域環境施設組合</t>
    <rPh sb="0" eb="6">
      <t>ソウジャコウイキカンキョウ</t>
    </rPh>
    <rPh sb="6" eb="8">
      <t>シセツ</t>
    </rPh>
    <rPh sb="8" eb="10">
      <t>クミアイ</t>
    </rPh>
    <phoneticPr fontId="2"/>
  </si>
  <si>
    <t>湛井十二箇郷組合</t>
    <rPh sb="0" eb="1">
      <t>ジン</t>
    </rPh>
    <rPh sb="1" eb="2">
      <t>イ</t>
    </rPh>
    <rPh sb="2" eb="3">
      <t>ジュウ</t>
    </rPh>
    <rPh sb="3" eb="4">
      <t>ニ</t>
    </rPh>
    <rPh sb="4" eb="5">
      <t>カ</t>
    </rPh>
    <rPh sb="5" eb="6">
      <t>サト</t>
    </rPh>
    <rPh sb="6" eb="8">
      <t>クミアイ</t>
    </rPh>
    <phoneticPr fontId="2"/>
  </si>
  <si>
    <t>岡山県広域水道企業団</t>
  </si>
  <si>
    <t>岡山県後期高齢者医療広域連合（一般会計）</t>
    <rPh sb="0" eb="3">
      <t>オカヤマケン</t>
    </rPh>
    <rPh sb="3" eb="8">
      <t>コウキコウレイシャ</t>
    </rPh>
    <rPh sb="8" eb="10">
      <t>イリョウ</t>
    </rPh>
    <rPh sb="10" eb="14">
      <t>コウイキレンゴウ</t>
    </rPh>
    <rPh sb="15" eb="19">
      <t>イッパンカイケイ</t>
    </rPh>
    <phoneticPr fontId="2"/>
  </si>
  <si>
    <t>岡山県後期高齢者医療広域連合（特別会計）</t>
    <rPh sb="15" eb="17">
      <t>トクベツ</t>
    </rPh>
    <phoneticPr fontId="2"/>
  </si>
  <si>
    <t>岡山県市町村総合事務組合（一般会計）</t>
    <rPh sb="13" eb="15">
      <t>イッパン</t>
    </rPh>
    <phoneticPr fontId="2"/>
  </si>
  <si>
    <t>岡山県市町村総合事務組合（貸付金特別会計）</t>
  </si>
  <si>
    <t>岡山県市町村総合事務組合（拠出金事業特別会計）</t>
  </si>
  <si>
    <t>岡山県市町村税整理組合</t>
  </si>
  <si>
    <t>大正池水利組合</t>
  </si>
  <si>
    <t>総社市土地開発公社</t>
    <rPh sb="0" eb="3">
      <t>ソウジャシ</t>
    </rPh>
    <rPh sb="3" eb="5">
      <t>トチ</t>
    </rPh>
    <rPh sb="5" eb="7">
      <t>カイハツ</t>
    </rPh>
    <rPh sb="7" eb="9">
      <t>コウシャ</t>
    </rPh>
    <phoneticPr fontId="2"/>
  </si>
  <si>
    <t>総社市文化振興財団</t>
    <rPh sb="0" eb="3">
      <t>ソウジャシ</t>
    </rPh>
    <rPh sb="3" eb="5">
      <t>ブンカ</t>
    </rPh>
    <rPh sb="5" eb="7">
      <t>シンコウ</t>
    </rPh>
    <rPh sb="7" eb="9">
      <t>ザイダン</t>
    </rPh>
    <phoneticPr fontId="2"/>
  </si>
  <si>
    <t>スキーム音楽振興財団</t>
    <rPh sb="4" eb="6">
      <t>オンガク</t>
    </rPh>
    <rPh sb="6" eb="10">
      <t>シンコウザイダン</t>
    </rPh>
    <phoneticPr fontId="2"/>
  </si>
  <si>
    <t>そうじゃ地食べ公社</t>
    <rPh sb="4" eb="6">
      <t>チタ</t>
    </rPh>
    <rPh sb="7" eb="9">
      <t>コウシャ</t>
    </rPh>
    <phoneticPr fontId="2"/>
  </si>
  <si>
    <t>井原鉄道株式会社</t>
    <rPh sb="0" eb="2">
      <t>イバラ</t>
    </rPh>
    <rPh sb="2" eb="4">
      <t>テツドウ</t>
    </rPh>
    <rPh sb="4" eb="8">
      <t>カブシキガイシャ</t>
    </rPh>
    <phoneticPr fontId="2"/>
  </si>
  <si>
    <t>総社市地域振興基金</t>
    <rPh sb="0" eb="3">
      <t>ソウジャシ</t>
    </rPh>
    <rPh sb="3" eb="5">
      <t>チイキ</t>
    </rPh>
    <rPh sb="5" eb="7">
      <t>シンコウ</t>
    </rPh>
    <rPh sb="7" eb="9">
      <t>キキン</t>
    </rPh>
    <phoneticPr fontId="5"/>
  </si>
  <si>
    <t>総社市庁舎等整備事業基金</t>
    <rPh sb="0" eb="3">
      <t>ソウジャシ</t>
    </rPh>
    <rPh sb="3" eb="6">
      <t>チョウシャトウ</t>
    </rPh>
    <rPh sb="6" eb="8">
      <t>セイビ</t>
    </rPh>
    <rPh sb="8" eb="10">
      <t>ジギョウ</t>
    </rPh>
    <rPh sb="10" eb="12">
      <t>キキン</t>
    </rPh>
    <phoneticPr fontId="5"/>
  </si>
  <si>
    <t>総社市職員退職手当基金</t>
    <rPh sb="0" eb="3">
      <t>ソウジャシ</t>
    </rPh>
    <rPh sb="3" eb="5">
      <t>ショクイン</t>
    </rPh>
    <rPh sb="5" eb="7">
      <t>タイショク</t>
    </rPh>
    <rPh sb="7" eb="9">
      <t>テアテ</t>
    </rPh>
    <rPh sb="9" eb="11">
      <t>キキン</t>
    </rPh>
    <phoneticPr fontId="5"/>
  </si>
  <si>
    <t>総社市教育施設整備事業等基金</t>
    <rPh sb="0" eb="3">
      <t>ソウジャシ</t>
    </rPh>
    <rPh sb="3" eb="5">
      <t>キョウイク</t>
    </rPh>
    <rPh sb="5" eb="7">
      <t>シセツ</t>
    </rPh>
    <rPh sb="7" eb="9">
      <t>セイビ</t>
    </rPh>
    <rPh sb="9" eb="12">
      <t>ジギョウトウ</t>
    </rPh>
    <rPh sb="12" eb="14">
      <t>キキン</t>
    </rPh>
    <phoneticPr fontId="5"/>
  </si>
  <si>
    <t>総社市美術博物館施設整備事業基金</t>
    <rPh sb="0" eb="3">
      <t>ソウジャシ</t>
    </rPh>
    <rPh sb="3" eb="5">
      <t>ビジュツ</t>
    </rPh>
    <rPh sb="5" eb="8">
      <t>ハクブツカン</t>
    </rPh>
    <rPh sb="8" eb="10">
      <t>シセツ</t>
    </rPh>
    <rPh sb="10" eb="12">
      <t>セイビ</t>
    </rPh>
    <rPh sb="12" eb="16">
      <t>ジギョウキキン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</si>
  <si>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</si>
  <si>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</si>
  <si>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令和６年度は，新庁舎建設事業に係る多額の地方債発行があり地方債残高が増加したものの，充当可能財源等の額が将来負担額を上回ったため，将来負担比率は算定されていない。
　一方で，有形固定資産減価償却率は老朽化した施設が多いことから，類似団体よりも高い水準で推移している状況である。改訂した公共施設等総合管理計画に基づき，計画的に施設の再編や長寿命化に取り組んでいく必要がある。</t>
    <rPh sb="8" eb="15">
      <t>シンチョウシャケンセツジギョウ</t>
    </rPh>
    <rPh sb="16" eb="17">
      <t>カカ</t>
    </rPh>
    <rPh sb="18" eb="20">
      <t>タガク</t>
    </rPh>
    <rPh sb="21" eb="24">
      <t>チホウサイ</t>
    </rPh>
    <rPh sb="24" eb="26">
      <t>ハッコウ</t>
    </rPh>
    <rPh sb="29" eb="32">
      <t>チホウサイ</t>
    </rPh>
    <rPh sb="32" eb="34">
      <t>ザンダカ</t>
    </rPh>
    <rPh sb="35" eb="37">
      <t>ゾウカ</t>
    </rPh>
    <rPh sb="49" eb="50">
      <t>トウ</t>
    </rPh>
    <rPh sb="51" eb="52">
      <t>ガク</t>
    </rPh>
    <rPh sb="53" eb="58">
      <t>ショウライフタンガク</t>
    </rPh>
    <rPh sb="59" eb="61">
      <t>ウワマワ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</si>
  <si>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</si>
  <si>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</si>
  <si>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</si>
  <si>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</si>
  <si>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</si>
  <si>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</si>
  <si>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上記のとおり令和６年度においても算定されていない。実質公債費比率は，類似団体平均を下回り，年々改善されている状況であるものの，今後，給食調理場新設事業や平成３０年７月豪雨災害に係る復旧・復興事業などの近年の借入れに伴う償還が本格化していくとともに，令和６年度に新庁舎建設事業に係る多額の地方債発行により地方債残高が増加したことに伴い，今後の償還額の増加も見込まれる。引き続き過度な地方債発行を避け，公債費負担の平準化に努める。</t>
    <rPh sb="133" eb="135">
      <t>レイワ</t>
    </rPh>
    <rPh sb="136" eb="138">
      <t>ネンド</t>
    </rPh>
    <rPh sb="147" eb="148">
      <t>カカ</t>
    </rPh>
    <rPh sb="149" eb="151">
      <t>タガク</t>
    </rPh>
    <rPh sb="155" eb="157">
      <t>ハッコウ</t>
    </rPh>
    <rPh sb="160" eb="165">
      <t>チホウサイザンダカ</t>
    </rPh>
    <rPh sb="166" eb="168">
      <t>ゾウカ</t>
    </rPh>
    <rPh sb="173" eb="174">
      <t>トモナ</t>
    </rPh>
    <rPh sb="176" eb="178">
      <t>コンゴ</t>
    </rPh>
    <rPh sb="192" eb="193">
      <t>ヒ</t>
    </rPh>
    <rPh sb="194" eb="195">
      <t>ツヅ</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</si>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</sst>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38" fillId="0" borderId="41" xfId="16" applyFont="1" applyBorder="1" applyAlignment="1" applyProtection="1">
      <alignment horizontal="left" vertical="top" wrapText="1"/>
      <protection locked="0"/>
    </xf>
    <xf numFmtId="0" fontId="38" fillId="0" borderId="12" xfId="16" applyFont="1" applyBorder="1" applyAlignment="1" applyProtection="1">
      <alignment horizontal="left" vertical="top" wrapText="1"/>
      <protection locked="0"/>
    </xf>
    <xf numFmtId="0" fontId="38" fillId="0" borderId="51" xfId="16" applyFont="1" applyBorder="1" applyAlignment="1" applyProtection="1">
      <alignment horizontal="left" vertical="top" wrapText="1"/>
      <protection locked="0"/>
    </xf>
    <xf numFmtId="0" fontId="38" fillId="0" borderId="65" xfId="16" applyFont="1" applyBorder="1" applyAlignment="1" applyProtection="1">
      <alignment horizontal="left" vertical="top" wrapText="1"/>
      <protection locked="0"/>
    </xf>
    <xf numFmtId="0" fontId="38" fillId="0" borderId="0" xfId="16" applyFont="1" applyAlignment="1" applyProtection="1">
      <alignment horizontal="left" vertical="top" wrapText="1"/>
      <protection locked="0"/>
    </xf>
    <xf numFmtId="0" fontId="38" fillId="0" borderId="38" xfId="16" applyFont="1" applyBorder="1" applyAlignment="1" applyProtection="1">
      <alignment horizontal="left" vertical="top" wrapText="1"/>
      <protection locked="0"/>
    </xf>
    <xf numFmtId="0" fontId="38" fillId="0" borderId="37" xfId="16" applyFont="1" applyBorder="1" applyAlignment="1" applyProtection="1">
      <alignment horizontal="left" vertical="top" wrapText="1"/>
      <protection locked="0"/>
    </xf>
    <xf numFmtId="0" fontId="38" fillId="0" borderId="56" xfId="16" applyFont="1" applyBorder="1" applyAlignment="1" applyProtection="1">
      <alignment horizontal="left" vertical="top" wrapText="1"/>
      <protection locked="0"/>
    </xf>
    <xf numFmtId="0" fontId="38"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0147275-34B3-4746-97B4-4664045DA5C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externalLink" Target="externalLinks/externalLink1.xml" /><Relationship Id="rId3" Type="http://schemas.openxmlformats.org/officeDocument/2006/relationships/worksheet" Target="worksheets/sheet3.xml" /><Relationship Id="rId21" Type="http://schemas.openxmlformats.org/officeDocument/2006/relationships/sharedStrings" Target="sharedStrings.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tyles" Target="style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theme" Target="theme/theme1.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calcChain" Target="calcChain.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54225</c:v>
                </c:pt>
                <c:pt idx="2">
                  <c:v>54016</c:v>
                </c:pt>
                <c:pt idx="3">
                  <c:v>52786</c:v>
                </c:pt>
                <c:pt idx="4">
                  <c:v>58465</c:v>
                </c:pt>
              </c:numCache>
            </c:numRef>
          </c:val>
          <c:smooth val="0"/>
          <c:extLst>
            <c:ext xmlns:c16="http://schemas.microsoft.com/office/drawing/2014/chart" uri="{C3380CC4-5D6E-409C-BE32-E72D297353CC}">
              <c16:uniqueId val="{00000000-29F5-466E-89C1-B1E9EBC2F8A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42630</c:v>
                </c:pt>
                <c:pt idx="1">
                  <c:v>32026</c:v>
                </c:pt>
                <c:pt idx="2">
                  <c:v>68575</c:v>
                </c:pt>
                <c:pt idx="3">
                  <c:v>21464</c:v>
                </c:pt>
                <c:pt idx="4">
                  <c:v>93503</c:v>
                </c:pt>
              </c:numCache>
            </c:numRef>
          </c:val>
          <c:smooth val="0"/>
          <c:extLst>
            <c:ext xmlns:c16="http://schemas.microsoft.com/office/drawing/2014/chart" uri="{C3380CC4-5D6E-409C-BE32-E72D297353CC}">
              <c16:uniqueId val="{00000001-29F5-466E-89C1-B1E9EBC2F8A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5.39</c:v>
                </c:pt>
                <c:pt idx="1">
                  <c:v>10.85</c:v>
                </c:pt>
                <c:pt idx="2">
                  <c:v>6.76</c:v>
                </c:pt>
                <c:pt idx="3">
                  <c:v>2.14</c:v>
                </c:pt>
                <c:pt idx="4">
                  <c:v>5.0199999999999996</c:v>
                </c:pt>
              </c:numCache>
            </c:numRef>
          </c:val>
          <c:extLst>
            <c:ext xmlns:c16="http://schemas.microsoft.com/office/drawing/2014/chart" uri="{C3380CC4-5D6E-409C-BE32-E72D297353CC}">
              <c16:uniqueId val="{00000000-9F9E-48EB-A331-87133A880AD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28.49</c:v>
                </c:pt>
                <c:pt idx="1">
                  <c:v>32.26</c:v>
                </c:pt>
                <c:pt idx="2">
                  <c:v>40.97</c:v>
                </c:pt>
                <c:pt idx="3">
                  <c:v>43.35</c:v>
                </c:pt>
                <c:pt idx="4">
                  <c:v>42.77</c:v>
                </c:pt>
              </c:numCache>
            </c:numRef>
          </c:val>
          <c:extLst>
            <c:ext xmlns:c16="http://schemas.microsoft.com/office/drawing/2014/chart" uri="{C3380CC4-5D6E-409C-BE32-E72D297353CC}">
              <c16:uniqueId val="{00000001-9F9E-48EB-A331-87133A880AD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4.78</c:v>
                </c:pt>
                <c:pt idx="1">
                  <c:v>11.14</c:v>
                </c:pt>
                <c:pt idx="2">
                  <c:v>3.84</c:v>
                </c:pt>
                <c:pt idx="3">
                  <c:v>-1.01</c:v>
                </c:pt>
                <c:pt idx="4">
                  <c:v>4.08</c:v>
                </c:pt>
              </c:numCache>
            </c:numRef>
          </c:val>
          <c:smooth val="0"/>
          <c:extLst>
            <c:ext xmlns:c16="http://schemas.microsoft.com/office/drawing/2014/chart" uri="{C3380CC4-5D6E-409C-BE32-E72D297353CC}">
              <c16:uniqueId val="{00000002-9F9E-48EB-A331-87133A880AD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250-4E73-8F29-28BD63EBEF1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250-4E73-8F29-28BD63EBEF1A}"/>
            </c:ext>
          </c:extLst>
        </c:ser>
        <c:ser>
          <c:idx val="2"/>
          <c:order val="2"/>
          <c:tx>
            <c:strRef>
              <c:f>データシート!$A$29</c:f>
              <c:strCache>
                <c:ptCount val="1"/>
                <c:pt idx="0">
                  <c:v>総社市後期高齢者医療特別会計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2-E250-4E73-8F29-28BD63EBEF1A}"/>
            </c:ext>
          </c:extLst>
        </c:ser>
        <c:ser>
          <c:idx val="3"/>
          <c:order val="3"/>
          <c:tx>
            <c:strRef>
              <c:f>データシート!$A$30</c:f>
              <c:strCache>
                <c:ptCount val="1"/>
                <c:pt idx="0">
                  <c:v>総社市国民健康保険特別会計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1.55</c:v>
                </c:pt>
                <c:pt idx="2">
                  <c:v>#N/A</c:v>
                </c:pt>
                <c:pt idx="3">
                  <c:v>1.1299999999999999</c:v>
                </c:pt>
                <c:pt idx="4">
                  <c:v>#N/A</c:v>
                </c:pt>
                <c:pt idx="5">
                  <c:v>0.49</c:v>
                </c:pt>
                <c:pt idx="6">
                  <c:v>#N/A</c:v>
                </c:pt>
                <c:pt idx="7">
                  <c:v>0.04</c:v>
                </c:pt>
                <c:pt idx="8">
                  <c:v>#N/A</c:v>
                </c:pt>
                <c:pt idx="9">
                  <c:v>0.06</c:v>
                </c:pt>
              </c:numCache>
            </c:numRef>
          </c:val>
          <c:extLst>
            <c:ext xmlns:c16="http://schemas.microsoft.com/office/drawing/2014/chart" uri="{C3380CC4-5D6E-409C-BE32-E72D297353CC}">
              <c16:uniqueId val="{00000003-E250-4E73-8F29-28BD63EBEF1A}"/>
            </c:ext>
          </c:extLst>
        </c:ser>
        <c:ser>
          <c:idx val="4"/>
          <c:order val="4"/>
          <c:tx>
            <c:strRef>
              <c:f>データシート!$A$31</c:f>
              <c:strCache>
                <c:ptCount val="1"/>
                <c:pt idx="0">
                  <c:v>総社市国民宿舎事業費特別会計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0.09</c:v>
                </c:pt>
              </c:numCache>
            </c:numRef>
          </c:val>
          <c:extLst>
            <c:ext xmlns:c16="http://schemas.microsoft.com/office/drawing/2014/chart" uri="{C3380CC4-5D6E-409C-BE32-E72D297353CC}">
              <c16:uniqueId val="{00000004-E250-4E73-8F29-28BD63EBEF1A}"/>
            </c:ext>
          </c:extLst>
        </c:ser>
        <c:ser>
          <c:idx val="5"/>
          <c:order val="5"/>
          <c:tx>
            <c:strRef>
              <c:f>データシート!$A$32</c:f>
              <c:strCache>
                <c:ptCount val="1"/>
                <c:pt idx="0">
                  <c:v>総社市工業用水道事業会計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0.94</c:v>
                </c:pt>
                <c:pt idx="2">
                  <c:v>#N/A</c:v>
                </c:pt>
                <c:pt idx="3">
                  <c:v>1</c:v>
                </c:pt>
                <c:pt idx="4">
                  <c:v>#N/A</c:v>
                </c:pt>
                <c:pt idx="5">
                  <c:v>0.56000000000000005</c:v>
                </c:pt>
                <c:pt idx="6">
                  <c:v>#N/A</c:v>
                </c:pt>
                <c:pt idx="7">
                  <c:v>0.66</c:v>
                </c:pt>
                <c:pt idx="8">
                  <c:v>#N/A</c:v>
                </c:pt>
                <c:pt idx="9">
                  <c:v>0.76</c:v>
                </c:pt>
              </c:numCache>
            </c:numRef>
          </c:val>
          <c:extLst>
            <c:ext xmlns:c16="http://schemas.microsoft.com/office/drawing/2014/chart" uri="{C3380CC4-5D6E-409C-BE32-E72D297353CC}">
              <c16:uniqueId val="{00000005-E250-4E73-8F29-28BD63EBEF1A}"/>
            </c:ext>
          </c:extLst>
        </c:ser>
        <c:ser>
          <c:idx val="6"/>
          <c:order val="6"/>
          <c:tx>
            <c:strRef>
              <c:f>データシート!$A$33</c:f>
              <c:strCache>
                <c:ptCount val="1"/>
                <c:pt idx="0">
                  <c:v>総社市介護保険特別会計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c:v>
                </c:pt>
                <c:pt idx="2">
                  <c:v>#N/A</c:v>
                </c:pt>
                <c:pt idx="3">
                  <c:v>1.2</c:v>
                </c:pt>
                <c:pt idx="4">
                  <c:v>#N/A</c:v>
                </c:pt>
                <c:pt idx="5">
                  <c:v>1.03</c:v>
                </c:pt>
                <c:pt idx="6">
                  <c:v>#N/A</c:v>
                </c:pt>
                <c:pt idx="7">
                  <c:v>0.98</c:v>
                </c:pt>
                <c:pt idx="8">
                  <c:v>#N/A</c:v>
                </c:pt>
                <c:pt idx="9">
                  <c:v>0.85</c:v>
                </c:pt>
              </c:numCache>
            </c:numRef>
          </c:val>
          <c:extLst>
            <c:ext xmlns:c16="http://schemas.microsoft.com/office/drawing/2014/chart" uri="{C3380CC4-5D6E-409C-BE32-E72D297353CC}">
              <c16:uniqueId val="{00000006-E250-4E73-8F29-28BD63EBEF1A}"/>
            </c:ext>
          </c:extLst>
        </c:ser>
        <c:ser>
          <c:idx val="7"/>
          <c:order val="7"/>
          <c:tx>
            <c:strRef>
              <c:f>データシート!$A$34</c:f>
              <c:strCache>
                <c:ptCount val="1"/>
                <c:pt idx="0">
                  <c:v>総社市下水道事業会計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0.28999999999999998</c:v>
                </c:pt>
                <c:pt idx="2">
                  <c:v>#N/A</c:v>
                </c:pt>
                <c:pt idx="3">
                  <c:v>1.22</c:v>
                </c:pt>
                <c:pt idx="4">
                  <c:v>#N/A</c:v>
                </c:pt>
                <c:pt idx="5">
                  <c:v>1.85</c:v>
                </c:pt>
                <c:pt idx="6">
                  <c:v>#N/A</c:v>
                </c:pt>
                <c:pt idx="7">
                  <c:v>1.82</c:v>
                </c:pt>
                <c:pt idx="8">
                  <c:v>#N/A</c:v>
                </c:pt>
                <c:pt idx="9">
                  <c:v>1.42</c:v>
                </c:pt>
              </c:numCache>
            </c:numRef>
          </c:val>
          <c:extLst>
            <c:ext xmlns:c16="http://schemas.microsoft.com/office/drawing/2014/chart" uri="{C3380CC4-5D6E-409C-BE32-E72D297353CC}">
              <c16:uniqueId val="{00000007-E250-4E73-8F29-28BD63EBEF1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5.39</c:v>
                </c:pt>
                <c:pt idx="2">
                  <c:v>#N/A</c:v>
                </c:pt>
                <c:pt idx="3">
                  <c:v>10.84</c:v>
                </c:pt>
                <c:pt idx="4">
                  <c:v>#N/A</c:v>
                </c:pt>
                <c:pt idx="5">
                  <c:v>6.76</c:v>
                </c:pt>
                <c:pt idx="6">
                  <c:v>#N/A</c:v>
                </c:pt>
                <c:pt idx="7">
                  <c:v>2.13</c:v>
                </c:pt>
                <c:pt idx="8">
                  <c:v>#N/A</c:v>
                </c:pt>
                <c:pt idx="9">
                  <c:v>5.0199999999999996</c:v>
                </c:pt>
              </c:numCache>
            </c:numRef>
          </c:val>
          <c:extLst>
            <c:ext xmlns:c16="http://schemas.microsoft.com/office/drawing/2014/chart" uri="{C3380CC4-5D6E-409C-BE32-E72D297353CC}">
              <c16:uniqueId val="{00000008-E250-4E73-8F29-28BD63EBEF1A}"/>
            </c:ext>
          </c:extLst>
        </c:ser>
        <c:ser>
          <c:idx val="9"/>
          <c:order val="9"/>
          <c:tx>
            <c:strRef>
              <c:f>データシート!$A$36</c:f>
              <c:strCache>
                <c:ptCount val="1"/>
                <c:pt idx="0">
                  <c:v>総社市水道事業会計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7.57</c:v>
                </c:pt>
                <c:pt idx="2">
                  <c:v>#N/A</c:v>
                </c:pt>
                <c:pt idx="3">
                  <c:v>8.3000000000000007</c:v>
                </c:pt>
                <c:pt idx="4">
                  <c:v>#N/A</c:v>
                </c:pt>
                <c:pt idx="5">
                  <c:v>8.4</c:v>
                </c:pt>
                <c:pt idx="6">
                  <c:v>#N/A</c:v>
                </c:pt>
                <c:pt idx="7">
                  <c:v>7.23</c:v>
                </c:pt>
                <c:pt idx="8">
                  <c:v>#N/A</c:v>
                </c:pt>
                <c:pt idx="9">
                  <c:v>6.08</c:v>
                </c:pt>
              </c:numCache>
            </c:numRef>
          </c:val>
          <c:extLst>
            <c:ext xmlns:c16="http://schemas.microsoft.com/office/drawing/2014/chart" uri="{C3380CC4-5D6E-409C-BE32-E72D297353CC}">
              <c16:uniqueId val="{00000009-E250-4E73-8F29-28BD63EBEF1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2724</c:v>
                </c:pt>
                <c:pt idx="5">
                  <c:v>2488</c:v>
                </c:pt>
                <c:pt idx="8">
                  <c:v>2561</c:v>
                </c:pt>
                <c:pt idx="11">
                  <c:v>2644</c:v>
                </c:pt>
                <c:pt idx="14">
                  <c:v>2638</c:v>
                </c:pt>
              </c:numCache>
            </c:numRef>
          </c:val>
          <c:extLst>
            <c:ext xmlns:c16="http://schemas.microsoft.com/office/drawing/2014/chart" uri="{C3380CC4-5D6E-409C-BE32-E72D297353CC}">
              <c16:uniqueId val="{00000000-6C65-4773-A75D-FCB3F39A00A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C65-4773-A75D-FCB3F39A00A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74</c:v>
                </c:pt>
                <c:pt idx="3">
                  <c:v>66</c:v>
                </c:pt>
                <c:pt idx="6">
                  <c:v>62</c:v>
                </c:pt>
                <c:pt idx="9">
                  <c:v>53</c:v>
                </c:pt>
                <c:pt idx="12">
                  <c:v>47</c:v>
                </c:pt>
              </c:numCache>
            </c:numRef>
          </c:val>
          <c:extLst>
            <c:ext xmlns:c16="http://schemas.microsoft.com/office/drawing/2014/chart" uri="{C3380CC4-5D6E-409C-BE32-E72D297353CC}">
              <c16:uniqueId val="{00000002-6C65-4773-A75D-FCB3F39A00A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143</c:v>
                </c:pt>
                <c:pt idx="3">
                  <c:v>77</c:v>
                </c:pt>
                <c:pt idx="6">
                  <c:v>10</c:v>
                </c:pt>
                <c:pt idx="9">
                  <c:v>1</c:v>
                </c:pt>
                <c:pt idx="12">
                  <c:v>7</c:v>
                </c:pt>
              </c:numCache>
            </c:numRef>
          </c:val>
          <c:extLst>
            <c:ext xmlns:c16="http://schemas.microsoft.com/office/drawing/2014/chart" uri="{C3380CC4-5D6E-409C-BE32-E72D297353CC}">
              <c16:uniqueId val="{00000003-6C65-4773-A75D-FCB3F39A00A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795</c:v>
                </c:pt>
                <c:pt idx="3">
                  <c:v>802</c:v>
                </c:pt>
                <c:pt idx="6">
                  <c:v>654</c:v>
                </c:pt>
                <c:pt idx="9">
                  <c:v>705</c:v>
                </c:pt>
                <c:pt idx="12">
                  <c:v>726</c:v>
                </c:pt>
              </c:numCache>
            </c:numRef>
          </c:val>
          <c:extLst>
            <c:ext xmlns:c16="http://schemas.microsoft.com/office/drawing/2014/chart" uri="{C3380CC4-5D6E-409C-BE32-E72D297353CC}">
              <c16:uniqueId val="{00000004-6C65-4773-A75D-FCB3F39A00A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C65-4773-A75D-FCB3F39A00A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C65-4773-A75D-FCB3F39A00A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2684</c:v>
                </c:pt>
                <c:pt idx="3">
                  <c:v>2685</c:v>
                </c:pt>
                <c:pt idx="6">
                  <c:v>2752</c:v>
                </c:pt>
                <c:pt idx="9">
                  <c:v>2771</c:v>
                </c:pt>
                <c:pt idx="12">
                  <c:v>2681</c:v>
                </c:pt>
              </c:numCache>
            </c:numRef>
          </c:val>
          <c:extLst>
            <c:ext xmlns:c16="http://schemas.microsoft.com/office/drawing/2014/chart" uri="{C3380CC4-5D6E-409C-BE32-E72D297353CC}">
              <c16:uniqueId val="{00000007-6C65-4773-A75D-FCB3F39A00A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972</c:v>
                </c:pt>
                <c:pt idx="2">
                  <c:v>#N/A</c:v>
                </c:pt>
                <c:pt idx="3">
                  <c:v>#N/A</c:v>
                </c:pt>
                <c:pt idx="4">
                  <c:v>1142</c:v>
                </c:pt>
                <c:pt idx="5">
                  <c:v>#N/A</c:v>
                </c:pt>
                <c:pt idx="6">
                  <c:v>#N/A</c:v>
                </c:pt>
                <c:pt idx="7">
                  <c:v>917</c:v>
                </c:pt>
                <c:pt idx="8">
                  <c:v>#N/A</c:v>
                </c:pt>
                <c:pt idx="9">
                  <c:v>#N/A</c:v>
                </c:pt>
                <c:pt idx="10">
                  <c:v>886</c:v>
                </c:pt>
                <c:pt idx="11">
                  <c:v>#N/A</c:v>
                </c:pt>
                <c:pt idx="12">
                  <c:v>#N/A</c:v>
                </c:pt>
                <c:pt idx="13">
                  <c:v>823</c:v>
                </c:pt>
                <c:pt idx="14">
                  <c:v>#N/A</c:v>
                </c:pt>
              </c:numCache>
            </c:numRef>
          </c:val>
          <c:smooth val="0"/>
          <c:extLst>
            <c:ext xmlns:c16="http://schemas.microsoft.com/office/drawing/2014/chart" uri="{C3380CC4-5D6E-409C-BE32-E72D297353CC}">
              <c16:uniqueId val="{00000008-6C65-4773-A75D-FCB3F39A00A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28568</c:v>
                </c:pt>
                <c:pt idx="5">
                  <c:v>27512</c:v>
                </c:pt>
                <c:pt idx="8">
                  <c:v>28756</c:v>
                </c:pt>
                <c:pt idx="11">
                  <c:v>27132</c:v>
                </c:pt>
                <c:pt idx="14">
                  <c:v>27169</c:v>
                </c:pt>
              </c:numCache>
            </c:numRef>
          </c:val>
          <c:extLst>
            <c:ext xmlns:c16="http://schemas.microsoft.com/office/drawing/2014/chart" uri="{C3380CC4-5D6E-409C-BE32-E72D297353CC}">
              <c16:uniqueId val="{00000000-5488-441C-8987-DCA2C6AF2D9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3112</c:v>
                </c:pt>
                <c:pt idx="5">
                  <c:v>3020</c:v>
                </c:pt>
                <c:pt idx="8">
                  <c:v>2932</c:v>
                </c:pt>
                <c:pt idx="11">
                  <c:v>2691</c:v>
                </c:pt>
                <c:pt idx="14">
                  <c:v>2929</c:v>
                </c:pt>
              </c:numCache>
            </c:numRef>
          </c:val>
          <c:extLst>
            <c:ext xmlns:c16="http://schemas.microsoft.com/office/drawing/2014/chart" uri="{C3380CC4-5D6E-409C-BE32-E72D297353CC}">
              <c16:uniqueId val="{00000001-5488-441C-8987-DCA2C6AF2D9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9558</c:v>
                </c:pt>
                <c:pt idx="5">
                  <c:v>12829</c:v>
                </c:pt>
                <c:pt idx="8">
                  <c:v>14638</c:v>
                </c:pt>
                <c:pt idx="11">
                  <c:v>15808</c:v>
                </c:pt>
                <c:pt idx="14">
                  <c:v>15342</c:v>
                </c:pt>
              </c:numCache>
            </c:numRef>
          </c:val>
          <c:extLst>
            <c:ext xmlns:c16="http://schemas.microsoft.com/office/drawing/2014/chart" uri="{C3380CC4-5D6E-409C-BE32-E72D297353CC}">
              <c16:uniqueId val="{00000002-5488-441C-8987-DCA2C6AF2D9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488-441C-8987-DCA2C6AF2D9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488-441C-8987-DCA2C6AF2D9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2</c:v>
                </c:pt>
                <c:pt idx="12">
                  <c:v>0</c:v>
                </c:pt>
              </c:numCache>
            </c:numRef>
          </c:val>
          <c:extLst>
            <c:ext xmlns:c16="http://schemas.microsoft.com/office/drawing/2014/chart" uri="{C3380CC4-5D6E-409C-BE32-E72D297353CC}">
              <c16:uniqueId val="{00000005-5488-441C-8987-DCA2C6AF2D9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3982</c:v>
                </c:pt>
                <c:pt idx="3">
                  <c:v>4163</c:v>
                </c:pt>
                <c:pt idx="6">
                  <c:v>4116</c:v>
                </c:pt>
                <c:pt idx="9">
                  <c:v>4158</c:v>
                </c:pt>
                <c:pt idx="12">
                  <c:v>4206</c:v>
                </c:pt>
              </c:numCache>
            </c:numRef>
          </c:val>
          <c:extLst>
            <c:ext xmlns:c16="http://schemas.microsoft.com/office/drawing/2014/chart" uri="{C3380CC4-5D6E-409C-BE32-E72D297353CC}">
              <c16:uniqueId val="{00000006-5488-441C-8987-DCA2C6AF2D9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113</c:v>
                </c:pt>
                <c:pt idx="3">
                  <c:v>152</c:v>
                </c:pt>
                <c:pt idx="6">
                  <c:v>865</c:v>
                </c:pt>
                <c:pt idx="9">
                  <c:v>813</c:v>
                </c:pt>
                <c:pt idx="12">
                  <c:v>466</c:v>
                </c:pt>
              </c:numCache>
            </c:numRef>
          </c:val>
          <c:extLst>
            <c:ext xmlns:c16="http://schemas.microsoft.com/office/drawing/2014/chart" uri="{C3380CC4-5D6E-409C-BE32-E72D297353CC}">
              <c16:uniqueId val="{00000007-5488-441C-8987-DCA2C6AF2D9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8012</c:v>
                </c:pt>
                <c:pt idx="3">
                  <c:v>7753</c:v>
                </c:pt>
                <c:pt idx="6">
                  <c:v>7084</c:v>
                </c:pt>
                <c:pt idx="9">
                  <c:v>7043</c:v>
                </c:pt>
                <c:pt idx="12">
                  <c:v>7074</c:v>
                </c:pt>
              </c:numCache>
            </c:numRef>
          </c:val>
          <c:extLst>
            <c:ext xmlns:c16="http://schemas.microsoft.com/office/drawing/2014/chart" uri="{C3380CC4-5D6E-409C-BE32-E72D297353CC}">
              <c16:uniqueId val="{00000008-5488-441C-8987-DCA2C6AF2D9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462</c:v>
                </c:pt>
                <c:pt idx="3">
                  <c:v>425</c:v>
                </c:pt>
                <c:pt idx="6">
                  <c:v>365</c:v>
                </c:pt>
                <c:pt idx="9">
                  <c:v>324</c:v>
                </c:pt>
                <c:pt idx="12">
                  <c:v>283</c:v>
                </c:pt>
              </c:numCache>
            </c:numRef>
          </c:val>
          <c:extLst>
            <c:ext xmlns:c16="http://schemas.microsoft.com/office/drawing/2014/chart" uri="{C3380CC4-5D6E-409C-BE32-E72D297353CC}">
              <c16:uniqueId val="{00000009-5488-441C-8987-DCA2C6AF2D9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30750</c:v>
                </c:pt>
                <c:pt idx="3">
                  <c:v>30586</c:v>
                </c:pt>
                <c:pt idx="6">
                  <c:v>31825</c:v>
                </c:pt>
                <c:pt idx="9">
                  <c:v>29886</c:v>
                </c:pt>
                <c:pt idx="12">
                  <c:v>32553</c:v>
                </c:pt>
              </c:numCache>
            </c:numRef>
          </c:val>
          <c:extLst>
            <c:ext xmlns:c16="http://schemas.microsoft.com/office/drawing/2014/chart" uri="{C3380CC4-5D6E-409C-BE32-E72D297353CC}">
              <c16:uniqueId val="{0000000A-5488-441C-8987-DCA2C6AF2D9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2081</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488-441C-8987-DCA2C6AF2D9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6961</c:v>
                </c:pt>
                <c:pt idx="1">
                  <c:v>7561</c:v>
                </c:pt>
                <c:pt idx="2">
                  <c:v>7763</c:v>
                </c:pt>
              </c:numCache>
            </c:numRef>
          </c:val>
          <c:extLst>
            <c:ext xmlns:c16="http://schemas.microsoft.com/office/drawing/2014/chart" uri="{C3380CC4-5D6E-409C-BE32-E72D297353CC}">
              <c16:uniqueId val="{00000000-F4FC-44BD-84C3-32BBFAC4E075}"/>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1303</c:v>
                </c:pt>
                <c:pt idx="1">
                  <c:v>1383</c:v>
                </c:pt>
                <c:pt idx="2">
                  <c:v>1448</c:v>
                </c:pt>
              </c:numCache>
            </c:numRef>
          </c:val>
          <c:extLst>
            <c:ext xmlns:c16="http://schemas.microsoft.com/office/drawing/2014/chart" uri="{C3380CC4-5D6E-409C-BE32-E72D297353CC}">
              <c16:uniqueId val="{00000001-F4FC-44BD-84C3-32BBFAC4E075}"/>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6788</c:v>
                </c:pt>
                <c:pt idx="1">
                  <c:v>7328</c:v>
                </c:pt>
                <c:pt idx="2">
                  <c:v>6581</c:v>
                </c:pt>
              </c:numCache>
            </c:numRef>
          </c:val>
          <c:extLst>
            <c:ext xmlns:c16="http://schemas.microsoft.com/office/drawing/2014/chart" uri="{C3380CC4-5D6E-409C-BE32-E72D297353CC}">
              <c16:uniqueId val="{00000002-F4FC-44BD-84C3-32BBFAC4E07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{B387A30B-0942-47D4-AF71-C850A86F81DD}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DC5-4999-9282-AFAEA1165B6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{2999F93F-216C-4432-823A-0D4477C7FD57}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DC5-4999-9282-AFAEA1165B6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{AC26834A-92A1-4683-A012-91EC52C0D06C}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DC5-4999-9282-AFAEA1165B6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{5599EB08-F241-481B-A13C-F9940DAA021C}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DC5-4999-9282-AFAEA1165B6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{4BFA26EE-F119-406E-B51C-A47034945BE1}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DC5-4999-9282-AFAEA1165B6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{79EA14C9-696A-4A32-BAC2-356FFBEB8B81}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DC5-4999-9282-AFAEA1165B6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{EA96993A-F484-49E4-BE8B-BEBED1FA1450}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DC5-4999-9282-AFAEA1165B6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{CA70D2CE-AF84-4464-B49C-4A3F16428D57}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DC5-4999-9282-AFAEA1165B6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{73440A5B-CE45-4E13-96BD-B8190BB9F06F}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DC5-4999-9282-AFAEA1165B6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69.900000000000006</c:v>
                </c:pt>
                <c:pt idx="8">
                  <c:v>70.7</c:v>
                </c:pt>
                <c:pt idx="16">
                  <c:v>70.7</c:v>
                </c:pt>
                <c:pt idx="24">
                  <c:v>71.7</c:v>
                </c:pt>
                <c:pt idx="32">
                  <c:v>70</c:v>
                </c:pt>
              </c:numCache>
            </c:numRef>
          </c:xVal>
          <c:yVal>
            <c:numRef>
              <c:f>公会計指標分析・財政指標組合せ分析表!$BP$51:$DC$51</c:f>
              <c:numCache>
                <c:formatCode>#,##0.0;"▲ "#,##0.0</c:formatCode>
                <c:ptCount val="40"/>
                <c:pt idx="0">
                  <c:v>14.7</c:v>
                </c:pt>
              </c:numCache>
            </c:numRef>
          </c:yVal>
          <c:smooth val="0"/>
          <c:extLst>
            <c:ext xmlns:c16="http://schemas.microsoft.com/office/drawing/2014/chart" uri="{C3380CC4-5D6E-409C-BE32-E72D297353CC}">
              <c16:uniqueId val="{00000009-BDC5-4999-9282-AFAEA1165B6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{904CD027-89BE-4119-8D42-A6C5C5749677}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DC5-4999-9282-AFAEA1165B6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{43F01D11-ED80-4E1D-A01B-EF87235664B7}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DC5-4999-9282-AFAEA1165B6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{797DA932-7904-4534-808D-AF3CA670DD9F}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DC5-4999-9282-AFAEA1165B6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{C82E542E-2984-4D55-9522-4928FFD46D2A}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DC5-4999-9282-AFAEA1165B6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{CAA51BB5-5F9C-420B-8508-ED42168ACCCA}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DC5-4999-9282-AFAEA1165B6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{607E9C6E-6C35-4FD9-8B8A-0D80825DD751}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DC5-4999-9282-AFAEA1165B6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{F31894C6-2827-444F-9F12-29EA379C79F8}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DC5-4999-9282-AFAEA1165B6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{3C8C75DD-898D-4EE0-A331-E9F401755472}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DC5-4999-9282-AFAEA1165B6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{F633AAFE-DBB5-456E-8E30-33649E7C7ACB}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DC5-4999-9282-AFAEA1165B6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BDC5-4999-9282-AFAEA1165B6A}"/>
            </c:ext>
          </c:extLst>
        </c:ser>
        <c:dLbls>
          <c:showLegendKey val="0"/>
          <c:showVal val="1"/>
          <c:showCatName val="0"/>
          <c:showSerName val="0"/>
          <c:showPercent val="0"/>
          <c:showBubbleSize val="0"/>
        </c:dLbls>
        <c:axId val="46179840"/>
        <c:axId val="46181760"/>
      </c:scatterChart>
      <c:valAx>
        <c:axId val="46179840"/>
        <c:scaling>
          <c:orientation val="maxMin"/>
          <c:max val="71"/>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{EF9CF776-949F-4118-9D21-F8EF38E6EFA5}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1A5-4FAC-94C1-BBB0D2A280C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{0F2B3777-4888-48DF-A972-39C4A8277379}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1A5-4FAC-94C1-BBB0D2A280C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{0C563F61-FAF4-4824-BF6B-F29A204F9DB6}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1A5-4FAC-94C1-BBB0D2A280C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{AAFDA579-EB0B-47C7-9977-6FD378EDF0E2}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1A5-4FAC-94C1-BBB0D2A280C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{1E4C918F-3A03-4476-979F-8993E17FFB35}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1A5-4FAC-94C1-BBB0D2A280C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{BE23835D-C8AD-4DC1-A9B6-8A406065A68E}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1A5-4FAC-94C1-BBB0D2A280C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{D8F8096C-EEEC-470E-AAB6-B2866F0948DD}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1A5-4FAC-94C1-BBB0D2A280C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{D3A5DDB1-2A65-4923-9AC9-D8555A7AEC9C}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1A5-4FAC-94C1-BBB0D2A280C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{D902DB81-AE96-4B8F-A0EB-50B144A61AFE}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1A5-4FAC-94C1-BBB0D2A280C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7.4</c:v>
                </c:pt>
                <c:pt idx="8">
                  <c:v>7.2</c:v>
                </c:pt>
                <c:pt idx="16">
                  <c:v>6.8</c:v>
                </c:pt>
                <c:pt idx="24">
                  <c:v>6.5</c:v>
                </c:pt>
                <c:pt idx="32">
                  <c:v>5.7</c:v>
                </c:pt>
              </c:numCache>
            </c:numRef>
          </c:xVal>
          <c:yVal>
            <c:numRef>
              <c:f>公会計指標分析・財政指標組合せ分析表!$BP$73:$DC$73</c:f>
              <c:numCache>
                <c:formatCode>#,##0.0;"▲ "#,##0.0</c:formatCode>
                <c:ptCount val="40"/>
                <c:pt idx="0">
                  <c:v>14.7</c:v>
                </c:pt>
              </c:numCache>
            </c:numRef>
          </c:yVal>
          <c:smooth val="0"/>
          <c:extLst>
            <c:ext xmlns:c16="http://schemas.microsoft.com/office/drawing/2014/chart" uri="{C3380CC4-5D6E-409C-BE32-E72D297353CC}">
              <c16:uniqueId val="{00000009-01A5-4FAC-94C1-BBB0D2A280C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{0DC16A16-D34D-42DC-9D61-F6E515107434}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1A5-4FAC-94C1-BBB0D2A280C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{49158583-9D36-48BE-B797-181CBE9BAFCE}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1A5-4FAC-94C1-BBB0D2A280C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{211503B4-0F05-4480-A944-1E47E85CE1D7}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1A5-4FAC-94C1-BBB0D2A280C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{8DF8EAED-5631-4303-AAA7-BF509073BEE3}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1A5-4FAC-94C1-BBB0D2A280C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{0C723AAF-B6A6-4094-8159-B7D128D660E4}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1A5-4FAC-94C1-BBB0D2A280C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{2DAF2BA1-B04E-431B-B800-8B8A177D855E}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1A5-4FAC-94C1-BBB0D2A280C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{D38D1F99-4BF9-40ED-BCA4-4F242C52BC10}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1A5-4FAC-94C1-BBB0D2A280C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{588E78F2-043D-4527-B40C-63D453D043D4}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1A5-4FAC-94C1-BBB0D2A280C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{C9028D40-DE01-4955-8A9F-185EBE26BCB2}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1A5-4FAC-94C1-BBB0D2A280C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6.6</c:v>
                </c:pt>
                <c:pt idx="16">
                  <c:v>6.6</c:v>
                </c:pt>
                <c:pt idx="24">
                  <c:v>6.7</c:v>
                </c:pt>
                <c:pt idx="32">
                  <c:v>6.5</c:v>
                </c:pt>
              </c:numCache>
            </c:numRef>
          </c:xVal>
          <c:yVal>
            <c:numRef>
              <c:f>公会計指標分析・財政指標組合せ分析表!$BP$77:$DC$77</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01A5-4FAC-94C1-BBB0D2A280CC}"/>
            </c:ext>
          </c:extLst>
        </c:ser>
        <c:dLbls>
          <c:showLegendKey val="0"/>
          <c:showVal val="1"/>
          <c:showCatName val="0"/>
          <c:showSerName val="0"/>
          <c:showPercent val="0"/>
          <c:showBubbleSize val="0"/>
        </c:dLbls>
        <c:axId val="84219776"/>
        <c:axId val="84234240"/>
      </c:scatterChart>
      <c:valAx>
        <c:axId val="84219776"/>
        <c:scaling>
          <c:orientation val="maxMin"/>
          <c:max val="7.6"/>
          <c:min val="6.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岡山県総社市</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69,625
67,682
211.90
36,869,714
35,519,420
911,214
18,150,227
32,553,162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直近５年間では，ほぼ同水準で推移しており，類似団体平均値と比較して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ポイント低い数値である。今後も，企業誘致や人口増の関連施策を推進するとともに，税収等の収納率向上を図り，歳入の確保に努める。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68439</xdr:rowOff>
    </xdr:from>
    <xdr:to>
      <xdr:col>23</xdr:col>
      <xdr:colOff>133350</xdr:colOff>
      <xdr:row>43</xdr:row>
      <xdr:rowOff>68439</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407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41628</xdr:rowOff>
    </xdr:from>
    <xdr:to>
      <xdr:col>19</xdr:col>
      <xdr:colOff>133350</xdr:colOff>
      <xdr:row>43</xdr:row>
      <xdr:rowOff>68439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1397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28222</xdr:rowOff>
    </xdr:from>
    <xdr:to>
      <xdr:col>15</xdr:col>
      <xdr:colOff>82550</xdr:colOff>
      <xdr:row>43</xdr:row>
      <xdr:rowOff>41628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005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1411</xdr:rowOff>
    </xdr:from>
    <xdr:to>
      <xdr:col>11</xdr:col>
      <xdr:colOff>31750</xdr:colOff>
      <xdr:row>43</xdr:row>
      <xdr:rowOff>28222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737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43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144232</xdr:rowOff>
    </xdr:from>
    <xdr:ext cx="762000" cy="259045"/>
    <xdr:sp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17639</xdr:rowOff>
    </xdr:from>
    <xdr:to>
      <xdr:col>23</xdr:col>
      <xdr:colOff>184150</xdr:colOff>
      <xdr:row>43</xdr:row>
      <xdr:rowOff>119239</xdr:rowOff>
    </xdr:to>
    <xdr:sp textlink="">
      <xdr:nvSpPr>
        <xdr:cNvPr id="88" name="楕円 87">
          <a:extLst>
            <a:ext uri="{FF2B5EF4-FFF2-40B4-BE49-F238E27FC236}">
              <a16:creationId xmlns:a16="http://schemas.microsoft.com/office/drawing/2014/main" id="{00000000-0008-0000-0300-000058000000}"/>
            </a:ext>
          </a:extLst>
        </xdr:cNvPr>
        <xdr:cNvSpPr/>
      </xdr:nvSpPr>
      <xdr:spPr>
        <a:xfrm>
          <a:off x="49022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161166</xdr:rowOff>
    </xdr:from>
    <xdr:ext cx="762000" cy="259045"/>
    <xdr:sp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62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17639</xdr:rowOff>
    </xdr:from>
    <xdr:to>
      <xdr:col>19</xdr:col>
      <xdr:colOff>184150</xdr:colOff>
      <xdr:row>43</xdr:row>
      <xdr:rowOff>119239</xdr:rowOff>
    </xdr:to>
    <xdr:sp textlink="">
      <xdr:nvSpPr>
        <xdr:cNvPr id="90" name="楕円 89">
          <a:extLst>
            <a:ext uri="{FF2B5EF4-FFF2-40B4-BE49-F238E27FC236}">
              <a16:creationId xmlns:a16="http://schemas.microsoft.com/office/drawing/2014/main" id="{00000000-0008-0000-0300-00005A000000}"/>
            </a:ext>
          </a:extLst>
        </xdr:cNvPr>
        <xdr:cNvSpPr/>
      </xdr:nvSpPr>
      <xdr:spPr>
        <a:xfrm>
          <a:off x="4064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104016</xdr:rowOff>
    </xdr:from>
    <xdr:ext cx="736600" cy="259045"/>
    <xdr:sp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76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162278</xdr:rowOff>
    </xdr:from>
    <xdr:to>
      <xdr:col>15</xdr:col>
      <xdr:colOff>133350</xdr:colOff>
      <xdr:row>43</xdr:row>
      <xdr:rowOff>92428</xdr:rowOff>
    </xdr:to>
    <xdr:sp textlink="">
      <xdr:nvSpPr>
        <xdr:cNvPr id="92" name="楕円 91">
          <a:extLst>
            <a:ext uri="{FF2B5EF4-FFF2-40B4-BE49-F238E27FC236}">
              <a16:creationId xmlns:a16="http://schemas.microsoft.com/office/drawing/2014/main" id="{00000000-0008-0000-0300-00005C000000}"/>
            </a:ext>
          </a:extLst>
        </xdr:cNvPr>
        <xdr:cNvSpPr/>
      </xdr:nvSpPr>
      <xdr:spPr>
        <a:xfrm>
          <a:off x="3175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77205</xdr:rowOff>
    </xdr:from>
    <xdr:ext cx="762000" cy="259045"/>
    <xdr:sp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148872</xdr:rowOff>
    </xdr:from>
    <xdr:to>
      <xdr:col>11</xdr:col>
      <xdr:colOff>82550</xdr:colOff>
      <xdr:row>43</xdr:row>
      <xdr:rowOff>79022</xdr:rowOff>
    </xdr:to>
    <xdr:sp textlink="">
      <xdr:nvSpPr>
        <xdr:cNvPr id="94" name="楕円 93">
          <a:extLst>
            <a:ext uri="{FF2B5EF4-FFF2-40B4-BE49-F238E27FC236}">
              <a16:creationId xmlns:a16="http://schemas.microsoft.com/office/drawing/2014/main" id="{00000000-0008-0000-0300-00005E000000}"/>
            </a:ext>
          </a:extLst>
        </xdr:cNvPr>
        <xdr:cNvSpPr/>
      </xdr:nvSpPr>
      <xdr:spPr>
        <a:xfrm>
          <a:off x="2286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63799</xdr:rowOff>
    </xdr:from>
    <xdr:ext cx="762000" cy="259045"/>
    <xdr:sp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122061</xdr:rowOff>
    </xdr:from>
    <xdr:to>
      <xdr:col>7</xdr:col>
      <xdr:colOff>31750</xdr:colOff>
      <xdr:row>43</xdr:row>
      <xdr:rowOff>52211</xdr:rowOff>
    </xdr:to>
    <xdr:sp textlink="">
      <xdr:nvSpPr>
        <xdr:cNvPr id="96" name="楕円 95">
          <a:extLst>
            <a:ext uri="{FF2B5EF4-FFF2-40B4-BE49-F238E27FC236}">
              <a16:creationId xmlns:a16="http://schemas.microsoft.com/office/drawing/2014/main" id="{00000000-0008-0000-0300-000060000000}"/>
            </a:ext>
          </a:extLst>
        </xdr:cNvPr>
        <xdr:cNvSpPr/>
      </xdr:nvSpPr>
      <xdr:spPr>
        <a:xfrm>
          <a:off x="1397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62388</xdr:rowOff>
    </xdr:from>
    <xdr:ext cx="762000" cy="259045"/>
    <xdr:sp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0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ポイント改善し</a:t>
          </a:r>
          <a:r>
            <a:rPr kumimoji="1" lang="en-US" altLang="ja-JP" sz="1300">
              <a:latin typeface="ＭＳ Ｐゴシック" panose="020B0600070205080204" pitchFamily="50" charset="-128"/>
              <a:ea typeface="ＭＳ Ｐゴシック" panose="020B0600070205080204" pitchFamily="50" charset="-128"/>
            </a:rPr>
            <a:t>91.9</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これは，地方交付税や地方特例交付金等が増加したことにより，歳入全体が約</a:t>
          </a:r>
          <a:r>
            <a:rPr kumimoji="1" lang="en-US" altLang="ja-JP" sz="1300">
              <a:latin typeface="ＭＳ Ｐゴシック" panose="020B0600070205080204" pitchFamily="50" charset="-128"/>
              <a:ea typeface="ＭＳ Ｐゴシック" panose="020B0600070205080204" pitchFamily="50" charset="-128"/>
            </a:rPr>
            <a:t>8.8</a:t>
          </a:r>
          <a:r>
            <a:rPr kumimoji="1" lang="ja-JP" altLang="en-US" sz="1300">
              <a:latin typeface="ＭＳ Ｐゴシック" panose="020B0600070205080204" pitchFamily="50" charset="-128"/>
              <a:ea typeface="ＭＳ Ｐゴシック" panose="020B0600070205080204" pitchFamily="50" charset="-128"/>
            </a:rPr>
            <a:t>億円の増となったことによるものである。</a:t>
          </a:r>
        </a:p>
        <a:p>
          <a:r>
            <a:rPr kumimoji="1" lang="ja-JP" altLang="en-US" sz="1300">
              <a:latin typeface="ＭＳ Ｐゴシック" panose="020B0600070205080204" pitchFamily="50" charset="-128"/>
              <a:ea typeface="ＭＳ Ｐゴシック" panose="020B0600070205080204" pitchFamily="50" charset="-128"/>
            </a:rPr>
            <a:t>　歳入増加による一時的な改善とならないよう，引き続き行財政改革に取り組み経常経費の抑制及び市税等の自主財源確保に努める必要がある。</a:t>
          </a:r>
        </a:p>
      </xdr:txBody>
    </xdr:sp>
    <xdr:clientData/>
  </xdr:twoCellAnchor>
  <xdr:oneCellAnchor>
    <xdr:from>
      <xdr:col>3</xdr:col>
      <xdr:colOff>95250</xdr:colOff>
      <xdr:row>54</xdr:row>
      <xdr:rowOff>139700</xdr:rowOff>
    </xdr:from>
    <xdr:ext cx="298543" cy="225703"/>
    <xdr:sp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108268</xdr:rowOff>
    </xdr:from>
    <xdr:to>
      <xdr:col>23</xdr:col>
      <xdr:colOff>133350</xdr:colOff>
      <xdr:row>64</xdr:row>
      <xdr:rowOff>99695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909618"/>
          <a:ext cx="838200" cy="162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84138</xdr:rowOff>
    </xdr:from>
    <xdr:to>
      <xdr:col>19</xdr:col>
      <xdr:colOff>133350</xdr:colOff>
      <xdr:row>64</xdr:row>
      <xdr:rowOff>99695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85488"/>
          <a:ext cx="889000" cy="187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127953</xdr:rowOff>
    </xdr:from>
    <xdr:to>
      <xdr:col>15</xdr:col>
      <xdr:colOff>82550</xdr:colOff>
      <xdr:row>63</xdr:row>
      <xdr:rowOff>84138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414953"/>
          <a:ext cx="889000" cy="470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127953</xdr:rowOff>
    </xdr:from>
    <xdr:to>
      <xdr:col>11</xdr:col>
      <xdr:colOff>31750</xdr:colOff>
      <xdr:row>63</xdr:row>
      <xdr:rowOff>162560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414953"/>
          <a:ext cx="889000" cy="54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57468</xdr:rowOff>
    </xdr:from>
    <xdr:to>
      <xdr:col>23</xdr:col>
      <xdr:colOff>184150</xdr:colOff>
      <xdr:row>63</xdr:row>
      <xdr:rowOff>159068</xdr:rowOff>
    </xdr:to>
    <xdr:sp textlink="">
      <xdr:nvSpPr>
        <xdr:cNvPr id="147" name="楕円 146">
          <a:extLst>
            <a:ext uri="{FF2B5EF4-FFF2-40B4-BE49-F238E27FC236}">
              <a16:creationId xmlns:a16="http://schemas.microsoft.com/office/drawing/2014/main" id="{00000000-0008-0000-0300-000093000000}"/>
            </a:ext>
          </a:extLst>
        </xdr:cNvPr>
        <xdr:cNvSpPr/>
      </xdr:nvSpPr>
      <xdr:spPr>
        <a:xfrm>
          <a:off x="4902200" y="1085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73995</xdr:rowOff>
    </xdr:from>
    <xdr:ext cx="762000" cy="259045"/>
    <xdr:sp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703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48895</xdr:rowOff>
    </xdr:from>
    <xdr:to>
      <xdr:col>19</xdr:col>
      <xdr:colOff>184150</xdr:colOff>
      <xdr:row>64</xdr:row>
      <xdr:rowOff>150495</xdr:rowOff>
    </xdr:to>
    <xdr:sp textlink="">
      <xdr:nvSpPr>
        <xdr:cNvPr id="149" name="楕円 148">
          <a:extLst>
            <a:ext uri="{FF2B5EF4-FFF2-40B4-BE49-F238E27FC236}">
              <a16:creationId xmlns:a16="http://schemas.microsoft.com/office/drawing/2014/main" id="{00000000-0008-0000-0300-000095000000}"/>
            </a:ext>
          </a:extLst>
        </xdr:cNvPr>
        <xdr:cNvSpPr/>
      </xdr:nvSpPr>
      <xdr:spPr>
        <a:xfrm>
          <a:off x="4064000" y="110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135272</xdr:rowOff>
    </xdr:from>
    <xdr:ext cx="736600" cy="259045"/>
    <xdr:sp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08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33338</xdr:rowOff>
    </xdr:from>
    <xdr:to>
      <xdr:col>15</xdr:col>
      <xdr:colOff>133350</xdr:colOff>
      <xdr:row>63</xdr:row>
      <xdr:rowOff>134938</xdr:rowOff>
    </xdr:to>
    <xdr:sp textlink="">
      <xdr:nvSpPr>
        <xdr:cNvPr id="151" name="楕円 150">
          <a:extLst>
            <a:ext uri="{FF2B5EF4-FFF2-40B4-BE49-F238E27FC236}">
              <a16:creationId xmlns:a16="http://schemas.microsoft.com/office/drawing/2014/main" id="{00000000-0008-0000-0300-000097000000}"/>
            </a:ext>
          </a:extLst>
        </xdr:cNvPr>
        <xdr:cNvSpPr/>
      </xdr:nvSpPr>
      <xdr:spPr>
        <a:xfrm>
          <a:off x="3175000" y="1083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119715</xdr:rowOff>
    </xdr:from>
    <xdr:ext cx="762000" cy="259045"/>
    <xdr:sp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2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77153</xdr:rowOff>
    </xdr:from>
    <xdr:to>
      <xdr:col>11</xdr:col>
      <xdr:colOff>82550</xdr:colOff>
      <xdr:row>61</xdr:row>
      <xdr:rowOff>7303</xdr:rowOff>
    </xdr:to>
    <xdr:sp textlink="">
      <xdr:nvSpPr>
        <xdr:cNvPr id="153" name="楕円 152">
          <a:extLst>
            <a:ext uri="{FF2B5EF4-FFF2-40B4-BE49-F238E27FC236}">
              <a16:creationId xmlns:a16="http://schemas.microsoft.com/office/drawing/2014/main" id="{00000000-0008-0000-0300-000099000000}"/>
            </a:ext>
          </a:extLst>
        </xdr:cNvPr>
        <xdr:cNvSpPr/>
      </xdr:nvSpPr>
      <xdr:spPr>
        <a:xfrm>
          <a:off x="2286000" y="1036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17480</xdr:rowOff>
    </xdr:from>
    <xdr:ext cx="762000" cy="259045"/>
    <xdr:sp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133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textlink="">
      <xdr:nvSpPr>
        <xdr:cNvPr id="155" name="楕円 154">
          <a:extLst>
            <a:ext uri="{FF2B5EF4-FFF2-40B4-BE49-F238E27FC236}">
              <a16:creationId xmlns:a16="http://schemas.microsoft.com/office/drawing/2014/main" id="{00000000-0008-0000-0300-00009B000000}"/>
            </a:ext>
          </a:extLst>
        </xdr:cNvPr>
        <xdr:cNvSpPr/>
      </xdr:nvSpPr>
      <xdr:spPr>
        <a:xfrm>
          <a:off x="1397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[164,958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前年度と比較して約</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万円の増，類似団体の平均値より約</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千円高い値となった。人件費は職員数が増えたことに加え，人事院勧告に伴う給与等の増により増額となっており，物件費についても物価高騰の影響等により増となった。今後，公共施設は全般的に，耐用年数の経過による維持補修費の増加が見込まれるため，長寿命化計画や総合管理計画等に基づき適切な維持管理に努め，費用の平準化とコスト削減を図っていく。</a:t>
          </a:r>
        </a:p>
      </xdr:txBody>
    </xdr:sp>
    <xdr:clientData/>
  </xdr:twoCellAnchor>
  <xdr:oneCellAnchor>
    <xdr:from>
      <xdr:col>3</xdr:col>
      <xdr:colOff>95250</xdr:colOff>
      <xdr:row>77</xdr:row>
      <xdr:rowOff>6350</xdr:rowOff>
    </xdr:from>
    <xdr:ext cx="349839" cy="225703"/>
    <xdr:sp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52955</xdr:rowOff>
    </xdr:from>
    <xdr:to>
      <xdr:col>23</xdr:col>
      <xdr:colOff>133350</xdr:colOff>
      <xdr:row>83</xdr:row>
      <xdr:rowOff>92796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11855"/>
          <a:ext cx="838200" cy="211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33024</xdr:rowOff>
    </xdr:from>
    <xdr:to>
      <xdr:col>19</xdr:col>
      <xdr:colOff>133350</xdr:colOff>
      <xdr:row>82</xdr:row>
      <xdr:rowOff>52955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091924"/>
          <a:ext cx="889000" cy="19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158908</xdr:rowOff>
    </xdr:from>
    <xdr:to>
      <xdr:col>15</xdr:col>
      <xdr:colOff>82550</xdr:colOff>
      <xdr:row>82</xdr:row>
      <xdr:rowOff>33024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46358"/>
          <a:ext cx="889000" cy="45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83703</xdr:rowOff>
    </xdr:from>
    <xdr:to>
      <xdr:col>11</xdr:col>
      <xdr:colOff>31750</xdr:colOff>
      <xdr:row>81</xdr:row>
      <xdr:rowOff>158908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71153"/>
          <a:ext cx="889000" cy="75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140984</xdr:rowOff>
    </xdr:from>
    <xdr:to>
      <xdr:col>7</xdr:col>
      <xdr:colOff>31750</xdr:colOff>
      <xdr:row>83</xdr:row>
      <xdr:rowOff>71134</xdr:rowOff>
    </xdr:to>
    <xdr:sp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19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55911</xdr:rowOff>
    </xdr:from>
    <xdr:ext cx="762000" cy="259045"/>
    <xdr:sp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286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41996</xdr:rowOff>
    </xdr:from>
    <xdr:to>
      <xdr:col>23</xdr:col>
      <xdr:colOff>184150</xdr:colOff>
      <xdr:row>83</xdr:row>
      <xdr:rowOff>143596</xdr:rowOff>
    </xdr:to>
    <xdr:sp textlink="">
      <xdr:nvSpPr>
        <xdr:cNvPr id="210" name="楕円 209">
          <a:extLst>
            <a:ext uri="{FF2B5EF4-FFF2-40B4-BE49-F238E27FC236}">
              <a16:creationId xmlns:a16="http://schemas.microsoft.com/office/drawing/2014/main" id="{00000000-0008-0000-0300-0000D2000000}"/>
            </a:ext>
          </a:extLst>
        </xdr:cNvPr>
        <xdr:cNvSpPr/>
      </xdr:nvSpPr>
      <xdr:spPr>
        <a:xfrm>
          <a:off x="4902200" y="1427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14073</xdr:rowOff>
    </xdr:from>
    <xdr:ext cx="762000" cy="259045"/>
    <xdr:sp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244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2155</xdr:rowOff>
    </xdr:from>
    <xdr:to>
      <xdr:col>19</xdr:col>
      <xdr:colOff>184150</xdr:colOff>
      <xdr:row>82</xdr:row>
      <xdr:rowOff>103755</xdr:rowOff>
    </xdr:to>
    <xdr:sp textlink="">
      <xdr:nvSpPr>
        <xdr:cNvPr id="212" name="楕円 211">
          <a:extLst>
            <a:ext uri="{FF2B5EF4-FFF2-40B4-BE49-F238E27FC236}">
              <a16:creationId xmlns:a16="http://schemas.microsoft.com/office/drawing/2014/main" id="{00000000-0008-0000-0300-0000D4000000}"/>
            </a:ext>
          </a:extLst>
        </xdr:cNvPr>
        <xdr:cNvSpPr/>
      </xdr:nvSpPr>
      <xdr:spPr>
        <a:xfrm>
          <a:off x="4064000" y="1406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113932</xdr:rowOff>
    </xdr:from>
    <xdr:ext cx="736600" cy="259045"/>
    <xdr:sp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829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153674</xdr:rowOff>
    </xdr:from>
    <xdr:to>
      <xdr:col>15</xdr:col>
      <xdr:colOff>133350</xdr:colOff>
      <xdr:row>82</xdr:row>
      <xdr:rowOff>83824</xdr:rowOff>
    </xdr:to>
    <xdr:sp textlink="">
      <xdr:nvSpPr>
        <xdr:cNvPr id="214" name="楕円 213">
          <a:extLst>
            <a:ext uri="{FF2B5EF4-FFF2-40B4-BE49-F238E27FC236}">
              <a16:creationId xmlns:a16="http://schemas.microsoft.com/office/drawing/2014/main" id="{00000000-0008-0000-0300-0000D6000000}"/>
            </a:ext>
          </a:extLst>
        </xdr:cNvPr>
        <xdr:cNvSpPr/>
      </xdr:nvSpPr>
      <xdr:spPr>
        <a:xfrm>
          <a:off x="3175000" y="1404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94001</xdr:rowOff>
    </xdr:from>
    <xdr:ext cx="762000" cy="259045"/>
    <xdr:sp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81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108108</xdr:rowOff>
    </xdr:from>
    <xdr:to>
      <xdr:col>11</xdr:col>
      <xdr:colOff>82550</xdr:colOff>
      <xdr:row>82</xdr:row>
      <xdr:rowOff>38258</xdr:rowOff>
    </xdr:to>
    <xdr:sp textlink="">
      <xdr:nvSpPr>
        <xdr:cNvPr id="216" name="楕円 215">
          <a:extLst>
            <a:ext uri="{FF2B5EF4-FFF2-40B4-BE49-F238E27FC236}">
              <a16:creationId xmlns:a16="http://schemas.microsoft.com/office/drawing/2014/main" id="{00000000-0008-0000-0300-0000D8000000}"/>
            </a:ext>
          </a:extLst>
        </xdr:cNvPr>
        <xdr:cNvSpPr/>
      </xdr:nvSpPr>
      <xdr:spPr>
        <a:xfrm>
          <a:off x="2286000" y="1399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48435</xdr:rowOff>
    </xdr:from>
    <xdr:ext cx="762000" cy="259045"/>
    <xdr:sp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64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32903</xdr:rowOff>
    </xdr:from>
    <xdr:to>
      <xdr:col>7</xdr:col>
      <xdr:colOff>31750</xdr:colOff>
      <xdr:row>81</xdr:row>
      <xdr:rowOff>134503</xdr:rowOff>
    </xdr:to>
    <xdr:sp textlink="">
      <xdr:nvSpPr>
        <xdr:cNvPr id="218" name="楕円 217">
          <a:extLst>
            <a:ext uri="{FF2B5EF4-FFF2-40B4-BE49-F238E27FC236}">
              <a16:creationId xmlns:a16="http://schemas.microsoft.com/office/drawing/2014/main" id="{00000000-0008-0000-0300-0000DA000000}"/>
            </a:ext>
          </a:extLst>
        </xdr:cNvPr>
        <xdr:cNvSpPr/>
      </xdr:nvSpPr>
      <xdr:spPr>
        <a:xfrm>
          <a:off x="1397000" y="13920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144680</xdr:rowOff>
    </xdr:from>
    <xdr:ext cx="762000" cy="259045"/>
    <xdr:sp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8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こ数年大きな変動もなく，類似団体平均とほぼ同水準で推移している。今後も国の公務員制度改革の動向を注視しながら，人事考課制度を活用するなどし，行政サービスの質を維持しつつ，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135164</xdr:rowOff>
    </xdr:from>
    <xdr:to>
      <xdr:col>81</xdr:col>
      <xdr:colOff>44450</xdr:colOff>
      <xdr:row>86</xdr:row>
      <xdr:rowOff>15421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708414"/>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135164</xdr:rowOff>
    </xdr:from>
    <xdr:to>
      <xdr:col>77</xdr:col>
      <xdr:colOff>44450</xdr:colOff>
      <xdr:row>86</xdr:row>
      <xdr:rowOff>32657</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70841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32657</xdr:rowOff>
    </xdr:from>
    <xdr:to>
      <xdr:col>72</xdr:col>
      <xdr:colOff>203200</xdr:colOff>
      <xdr:row>86</xdr:row>
      <xdr:rowOff>84364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77735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84364</xdr:rowOff>
    </xdr:from>
    <xdr:to>
      <xdr:col>68</xdr:col>
      <xdr:colOff>152400</xdr:colOff>
      <xdr:row>86</xdr:row>
      <xdr:rowOff>153307</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82906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136071</xdr:rowOff>
    </xdr:from>
    <xdr:to>
      <xdr:col>81</xdr:col>
      <xdr:colOff>95250</xdr:colOff>
      <xdr:row>86</xdr:row>
      <xdr:rowOff>66221</xdr:rowOff>
    </xdr:to>
    <xdr:sp textlink="">
      <xdr:nvSpPr>
        <xdr:cNvPr id="274" name="楕円 273">
          <a:extLst>
            <a:ext uri="{FF2B5EF4-FFF2-40B4-BE49-F238E27FC236}">
              <a16:creationId xmlns:a16="http://schemas.microsoft.com/office/drawing/2014/main" id="{00000000-0008-0000-0300-000012010000}"/>
            </a:ext>
          </a:extLst>
        </xdr:cNvPr>
        <xdr:cNvSpPr/>
      </xdr:nvSpPr>
      <xdr:spPr>
        <a:xfrm>
          <a:off x="169672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152598</xdr:rowOff>
    </xdr:from>
    <xdr:ext cx="762000" cy="259045"/>
    <xdr:sp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554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84364</xdr:rowOff>
    </xdr:from>
    <xdr:to>
      <xdr:col>77</xdr:col>
      <xdr:colOff>95250</xdr:colOff>
      <xdr:row>86</xdr:row>
      <xdr:rowOff>14514</xdr:rowOff>
    </xdr:to>
    <xdr:sp textlink="">
      <xdr:nvSpPr>
        <xdr:cNvPr id="276" name="楕円 275">
          <a:extLst>
            <a:ext uri="{FF2B5EF4-FFF2-40B4-BE49-F238E27FC236}">
              <a16:creationId xmlns:a16="http://schemas.microsoft.com/office/drawing/2014/main" id="{00000000-0008-0000-0300-000014010000}"/>
            </a:ext>
          </a:extLst>
        </xdr:cNvPr>
        <xdr:cNvSpPr/>
      </xdr:nvSpPr>
      <xdr:spPr>
        <a:xfrm>
          <a:off x="16129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153307</xdr:rowOff>
    </xdr:from>
    <xdr:to>
      <xdr:col>73</xdr:col>
      <xdr:colOff>44450</xdr:colOff>
      <xdr:row>86</xdr:row>
      <xdr:rowOff>83457</xdr:rowOff>
    </xdr:to>
    <xdr:sp textlink="">
      <xdr:nvSpPr>
        <xdr:cNvPr id="278" name="楕円 277">
          <a:extLst>
            <a:ext uri="{FF2B5EF4-FFF2-40B4-BE49-F238E27FC236}">
              <a16:creationId xmlns:a16="http://schemas.microsoft.com/office/drawing/2014/main" id="{00000000-0008-0000-0300-000016010000}"/>
            </a:ext>
          </a:extLst>
        </xdr:cNvPr>
        <xdr:cNvSpPr/>
      </xdr:nvSpPr>
      <xdr:spPr>
        <a:xfrm>
          <a:off x="15240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93634</xdr:rowOff>
    </xdr:from>
    <xdr:ext cx="762000" cy="259045"/>
    <xdr:sp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49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33564</xdr:rowOff>
    </xdr:from>
    <xdr:to>
      <xdr:col>68</xdr:col>
      <xdr:colOff>203200</xdr:colOff>
      <xdr:row>86</xdr:row>
      <xdr:rowOff>135164</xdr:rowOff>
    </xdr:to>
    <xdr:sp textlink="">
      <xdr:nvSpPr>
        <xdr:cNvPr id="280" name="楕円 279">
          <a:extLst>
            <a:ext uri="{FF2B5EF4-FFF2-40B4-BE49-F238E27FC236}">
              <a16:creationId xmlns:a16="http://schemas.microsoft.com/office/drawing/2014/main" id="{00000000-0008-0000-0300-000018010000}"/>
            </a:ext>
          </a:extLst>
        </xdr:cNvPr>
        <xdr:cNvSpPr/>
      </xdr:nvSpPr>
      <xdr:spPr>
        <a:xfrm>
          <a:off x="14351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145341</xdr:rowOff>
    </xdr:from>
    <xdr:ext cx="762000" cy="259045"/>
    <xdr:sp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54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102507</xdr:rowOff>
    </xdr:from>
    <xdr:to>
      <xdr:col>64</xdr:col>
      <xdr:colOff>152400</xdr:colOff>
      <xdr:row>87</xdr:row>
      <xdr:rowOff>32657</xdr:rowOff>
    </xdr:to>
    <xdr:sp textlink="">
      <xdr:nvSpPr>
        <xdr:cNvPr id="282" name="楕円 281">
          <a:extLst>
            <a:ext uri="{FF2B5EF4-FFF2-40B4-BE49-F238E27FC236}">
              <a16:creationId xmlns:a16="http://schemas.microsoft.com/office/drawing/2014/main" id="{00000000-0008-0000-0300-00001A010000}"/>
            </a:ext>
          </a:extLst>
        </xdr:cNvPr>
        <xdr:cNvSpPr/>
      </xdr:nvSpPr>
      <xdr:spPr>
        <a:xfrm>
          <a:off x="13462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17434</xdr:rowOff>
    </xdr:from>
    <xdr:ext cx="762000" cy="259045"/>
    <xdr:sp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類似団体平均とほぼ同水準で推移している。今後も国の公務員制度改革の動向を注視しながら，人事考課制度を活用し行政サービスの質を維持しつつ，適正化に努める。</a:t>
          </a:r>
        </a:p>
      </xdr:txBody>
    </xdr:sp>
    <xdr:clientData/>
  </xdr:twoCellAnchor>
  <xdr:oneCellAnchor>
    <xdr:from>
      <xdr:col>61</xdr:col>
      <xdr:colOff>6350</xdr:colOff>
      <xdr:row>54</xdr:row>
      <xdr:rowOff>139700</xdr:rowOff>
    </xdr:from>
    <xdr:ext cx="349839" cy="225703"/>
    <xdr:sp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119380</xdr:rowOff>
    </xdr:from>
    <xdr:to>
      <xdr:col>81</xdr:col>
      <xdr:colOff>44450</xdr:colOff>
      <xdr:row>61</xdr:row>
      <xdr:rowOff>136616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577830"/>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96974</xdr:rowOff>
    </xdr:from>
    <xdr:to>
      <xdr:col>77</xdr:col>
      <xdr:colOff>44450</xdr:colOff>
      <xdr:row>61</xdr:row>
      <xdr:rowOff>119380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555424"/>
          <a:ext cx="889000" cy="2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71120</xdr:rowOff>
    </xdr:from>
    <xdr:to>
      <xdr:col>72</xdr:col>
      <xdr:colOff>203200</xdr:colOff>
      <xdr:row>61</xdr:row>
      <xdr:rowOff>96974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529570"/>
          <a:ext cx="88900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71120</xdr:rowOff>
    </xdr:from>
    <xdr:to>
      <xdr:col>68</xdr:col>
      <xdr:colOff>152400</xdr:colOff>
      <xdr:row>61</xdr:row>
      <xdr:rowOff>76291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3512800" y="10529570"/>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147865</xdr:rowOff>
    </xdr:from>
    <xdr:to>
      <xdr:col>64</xdr:col>
      <xdr:colOff>152400</xdr:colOff>
      <xdr:row>62</xdr:row>
      <xdr:rowOff>78015</xdr:rowOff>
    </xdr:to>
    <xdr:sp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62792</xdr:rowOff>
    </xdr:from>
    <xdr:ext cx="762000" cy="259045"/>
    <xdr:sp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69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85816</xdr:rowOff>
    </xdr:from>
    <xdr:to>
      <xdr:col>81</xdr:col>
      <xdr:colOff>95250</xdr:colOff>
      <xdr:row>62</xdr:row>
      <xdr:rowOff>15966</xdr:rowOff>
    </xdr:to>
    <xdr:sp textlink="">
      <xdr:nvSpPr>
        <xdr:cNvPr id="339" name="楕円 338">
          <a:extLst>
            <a:ext uri="{FF2B5EF4-FFF2-40B4-BE49-F238E27FC236}">
              <a16:creationId xmlns:a16="http://schemas.microsoft.com/office/drawing/2014/main" id="{00000000-0008-0000-0300-000053010000}"/>
            </a:ext>
          </a:extLst>
        </xdr:cNvPr>
        <xdr:cNvSpPr/>
      </xdr:nvSpPr>
      <xdr:spPr>
        <a:xfrm>
          <a:off x="16967200" y="1054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57893</xdr:rowOff>
    </xdr:from>
    <xdr:ext cx="762000" cy="259045"/>
    <xdr:sp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516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68580</xdr:rowOff>
    </xdr:from>
    <xdr:to>
      <xdr:col>77</xdr:col>
      <xdr:colOff>95250</xdr:colOff>
      <xdr:row>61</xdr:row>
      <xdr:rowOff>170180</xdr:rowOff>
    </xdr:to>
    <xdr:sp textlink="">
      <xdr:nvSpPr>
        <xdr:cNvPr id="341" name="楕円 340">
          <a:extLst>
            <a:ext uri="{FF2B5EF4-FFF2-40B4-BE49-F238E27FC236}">
              <a16:creationId xmlns:a16="http://schemas.microsoft.com/office/drawing/2014/main" id="{00000000-0008-0000-0300-000055010000}"/>
            </a:ext>
          </a:extLst>
        </xdr:cNvPr>
        <xdr:cNvSpPr/>
      </xdr:nvSpPr>
      <xdr:spPr>
        <a:xfrm>
          <a:off x="16129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154957</xdr:rowOff>
    </xdr:from>
    <xdr:ext cx="736600" cy="259045"/>
    <xdr:sp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613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46174</xdr:rowOff>
    </xdr:from>
    <xdr:to>
      <xdr:col>73</xdr:col>
      <xdr:colOff>44450</xdr:colOff>
      <xdr:row>61</xdr:row>
      <xdr:rowOff>147774</xdr:rowOff>
    </xdr:to>
    <xdr:sp textlink="">
      <xdr:nvSpPr>
        <xdr:cNvPr id="343" name="楕円 342">
          <a:extLst>
            <a:ext uri="{FF2B5EF4-FFF2-40B4-BE49-F238E27FC236}">
              <a16:creationId xmlns:a16="http://schemas.microsoft.com/office/drawing/2014/main" id="{00000000-0008-0000-0300-000057010000}"/>
            </a:ext>
          </a:extLst>
        </xdr:cNvPr>
        <xdr:cNvSpPr/>
      </xdr:nvSpPr>
      <xdr:spPr>
        <a:xfrm>
          <a:off x="15240000" y="10504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132551</xdr:rowOff>
    </xdr:from>
    <xdr:ext cx="762000" cy="259045"/>
    <xdr:sp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591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20320</xdr:rowOff>
    </xdr:from>
    <xdr:to>
      <xdr:col>68</xdr:col>
      <xdr:colOff>203200</xdr:colOff>
      <xdr:row>61</xdr:row>
      <xdr:rowOff>121920</xdr:rowOff>
    </xdr:to>
    <xdr:sp textlink="">
      <xdr:nvSpPr>
        <xdr:cNvPr id="345" name="楕円 344">
          <a:extLst>
            <a:ext uri="{FF2B5EF4-FFF2-40B4-BE49-F238E27FC236}">
              <a16:creationId xmlns:a16="http://schemas.microsoft.com/office/drawing/2014/main" id="{00000000-0008-0000-0300-000059010000}"/>
            </a:ext>
          </a:extLst>
        </xdr:cNvPr>
        <xdr:cNvSpPr/>
      </xdr:nvSpPr>
      <xdr:spPr>
        <a:xfrm>
          <a:off x="14351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132097</xdr:rowOff>
    </xdr:from>
    <xdr:ext cx="762000" cy="259045"/>
    <xdr:sp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24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textlink="">
      <xdr:nvSpPr>
        <xdr:cNvPr id="347" name="楕円 346">
          <a:extLst>
            <a:ext uri="{FF2B5EF4-FFF2-40B4-BE49-F238E27FC236}">
              <a16:creationId xmlns:a16="http://schemas.microsoft.com/office/drawing/2014/main" id="{00000000-0008-0000-0300-00005B010000}"/>
            </a:ext>
          </a:extLst>
        </xdr:cNvPr>
        <xdr:cNvSpPr/>
      </xdr:nvSpPr>
      <xdr:spPr>
        <a:xfrm>
          <a:off x="13462000" y="10483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137268</xdr:rowOff>
    </xdr:from>
    <xdr:ext cx="762000" cy="259045"/>
    <xdr:sp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252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数値は年々改善しており，令和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年度は類似団体平均を</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ポイント下回る結果となったが，今後，平成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年豪雨災害に係るものや新給食調理場の建設など近年の借入に伴う新たな償還が始まるほか，令和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新庁舎竣工に伴う多額の借入や昨今の金利上昇に伴う利子の増額により負担増が見込まれる。また今後も新庁舎建設に係る起債の借入を計画していることから，適切な償還計画により事業進捗の調整を図るなど，過度な地方債発行を避け公債費負担の平準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11854</xdr:rowOff>
    </xdr:from>
    <xdr:to>
      <xdr:col>81</xdr:col>
      <xdr:colOff>44450</xdr:colOff>
      <xdr:row>41</xdr:row>
      <xdr:rowOff>76200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041304"/>
          <a:ext cx="8382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76200</xdr:rowOff>
    </xdr:from>
    <xdr:to>
      <xdr:col>77</xdr:col>
      <xdr:colOff>44450</xdr:colOff>
      <xdr:row>41</xdr:row>
      <xdr:rowOff>100330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1056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100330</xdr:rowOff>
    </xdr:from>
    <xdr:to>
      <xdr:col>72</xdr:col>
      <xdr:colOff>203200</xdr:colOff>
      <xdr:row>41</xdr:row>
      <xdr:rowOff>132504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129780"/>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132504</xdr:rowOff>
    </xdr:from>
    <xdr:to>
      <xdr:col>68</xdr:col>
      <xdr:colOff>152400</xdr:colOff>
      <xdr:row>41</xdr:row>
      <xdr:rowOff>148590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16195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20760</xdr:rowOff>
    </xdr:from>
    <xdr:ext cx="762000" cy="259045"/>
    <xdr:sp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textlink="">
      <xdr:nvSpPr>
        <xdr:cNvPr id="400" name="楕円 399">
          <a:extLst>
            <a:ext uri="{FF2B5EF4-FFF2-40B4-BE49-F238E27FC236}">
              <a16:creationId xmlns:a16="http://schemas.microsoft.com/office/drawing/2014/main" id="{00000000-0008-0000-0300-000090010000}"/>
            </a:ext>
          </a:extLst>
        </xdr:cNvPr>
        <xdr:cNvSpPr/>
      </xdr:nvSpPr>
      <xdr:spPr>
        <a:xfrm>
          <a:off x="169672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149031</xdr:rowOff>
    </xdr:from>
    <xdr:ext cx="762000" cy="259045"/>
    <xdr:sp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83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25400</xdr:rowOff>
    </xdr:from>
    <xdr:to>
      <xdr:col>77</xdr:col>
      <xdr:colOff>95250</xdr:colOff>
      <xdr:row>41</xdr:row>
      <xdr:rowOff>127000</xdr:rowOff>
    </xdr:to>
    <xdr:sp textlink="">
      <xdr:nvSpPr>
        <xdr:cNvPr id="402" name="楕円 401">
          <a:extLst>
            <a:ext uri="{FF2B5EF4-FFF2-40B4-BE49-F238E27FC236}">
              <a16:creationId xmlns:a16="http://schemas.microsoft.com/office/drawing/2014/main" id="{00000000-0008-0000-0300-000092010000}"/>
            </a:ext>
          </a:extLst>
        </xdr:cNvPr>
        <xdr:cNvSpPr/>
      </xdr:nvSpPr>
      <xdr:spPr>
        <a:xfrm>
          <a:off x="16129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137177</xdr:rowOff>
    </xdr:from>
    <xdr:ext cx="736600" cy="259045"/>
    <xdr:sp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49530</xdr:rowOff>
    </xdr:from>
    <xdr:to>
      <xdr:col>73</xdr:col>
      <xdr:colOff>44450</xdr:colOff>
      <xdr:row>41</xdr:row>
      <xdr:rowOff>151130</xdr:rowOff>
    </xdr:to>
    <xdr:sp textlink="">
      <xdr:nvSpPr>
        <xdr:cNvPr id="404" name="楕円 403">
          <a:extLst>
            <a:ext uri="{FF2B5EF4-FFF2-40B4-BE49-F238E27FC236}">
              <a16:creationId xmlns:a16="http://schemas.microsoft.com/office/drawing/2014/main" id="{00000000-0008-0000-0300-000094010000}"/>
            </a:ext>
          </a:extLst>
        </xdr:cNvPr>
        <xdr:cNvSpPr/>
      </xdr:nvSpPr>
      <xdr:spPr>
        <a:xfrm>
          <a:off x="15240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81704</xdr:rowOff>
    </xdr:from>
    <xdr:to>
      <xdr:col>68</xdr:col>
      <xdr:colOff>203200</xdr:colOff>
      <xdr:row>42</xdr:row>
      <xdr:rowOff>11854</xdr:rowOff>
    </xdr:to>
    <xdr:sp textlink="">
      <xdr:nvSpPr>
        <xdr:cNvPr id="406" name="楕円 405">
          <a:extLst>
            <a:ext uri="{FF2B5EF4-FFF2-40B4-BE49-F238E27FC236}">
              <a16:creationId xmlns:a16="http://schemas.microsoft.com/office/drawing/2014/main" id="{00000000-0008-0000-0300-000096010000}"/>
            </a:ext>
          </a:extLst>
        </xdr:cNvPr>
        <xdr:cNvSpPr/>
      </xdr:nvSpPr>
      <xdr:spPr>
        <a:xfrm>
          <a:off x="143510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textlink="">
      <xdr:nvSpPr>
        <xdr:cNvPr id="408" name="楕円 407">
          <a:extLst>
            <a:ext uri="{FF2B5EF4-FFF2-40B4-BE49-F238E27FC236}">
              <a16:creationId xmlns:a16="http://schemas.microsoft.com/office/drawing/2014/main" id="{00000000-0008-0000-0300-000098010000}"/>
            </a:ext>
          </a:extLst>
        </xdr:cNvPr>
        <xdr:cNvSpPr/>
      </xdr:nvSpPr>
      <xdr:spPr>
        <a:xfrm>
          <a:off x="13462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38117</xdr:rowOff>
    </xdr:from>
    <xdr:ext cx="762000" cy="259045"/>
    <xdr:sp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充当可能財源等が将来負担額を超えたため，本年度も当該数値はない。新庁舎建設などの大型事業による多額の地方債発行を予定しているため，各種事業について優先度を精査し，計画的な執行に努めていく。</a:t>
          </a:r>
        </a:p>
      </xdr:txBody>
    </xdr:sp>
    <xdr:clientData/>
  </xdr:twoCellAnchor>
  <xdr:oneCellAnchor>
    <xdr:from>
      <xdr:col>61</xdr:col>
      <xdr:colOff>6350</xdr:colOff>
      <xdr:row>10</xdr:row>
      <xdr:rowOff>63500</xdr:rowOff>
    </xdr:from>
    <xdr:ext cx="298543" cy="225703"/>
    <xdr:sp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120791</xdr:rowOff>
    </xdr:from>
    <xdr:to>
      <xdr:col>64</xdr:col>
      <xdr:colOff>152400</xdr:colOff>
      <xdr:row>16</xdr:row>
      <xdr:rowOff>50941</xdr:rowOff>
    </xdr:to>
    <xdr:sp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92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35718</xdr:rowOff>
    </xdr:from>
    <xdr:ext cx="762000" cy="259045"/>
    <xdr:sp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778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116628</xdr:rowOff>
    </xdr:from>
    <xdr:to>
      <xdr:col>64</xdr:col>
      <xdr:colOff>152400</xdr:colOff>
      <xdr:row>15</xdr:row>
      <xdr:rowOff>46778</xdr:rowOff>
    </xdr:to>
    <xdr:sp textlink="">
      <xdr:nvSpPr>
        <xdr:cNvPr id="458" name="楕円 457">
          <a:extLst>
            <a:ext uri="{FF2B5EF4-FFF2-40B4-BE49-F238E27FC236}">
              <a16:creationId xmlns:a16="http://schemas.microsoft.com/office/drawing/2014/main" id="{00000000-0008-0000-0300-0000CA010000}"/>
            </a:ext>
          </a:extLst>
        </xdr:cNvPr>
        <xdr:cNvSpPr/>
      </xdr:nvSpPr>
      <xdr:spPr>
        <a:xfrm>
          <a:off x="13462000" y="251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56955</xdr:rowOff>
    </xdr:from>
    <xdr:ext cx="762000" cy="259045"/>
    <xdr:sp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28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岡山県総社市</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69,625
67,682
211.90
36,869,714
35,519,420
911,214
18,150,227
32,553,162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ポイント減少したが，類似団体平均を上回っている状況である。今後も国の公務員制度改革の動向を注視しながら，人事考課制度を活用し行政サービスの質を維持しつつ，適正化に努める。</a:t>
          </a:r>
        </a:p>
      </xdr:txBody>
    </xdr:sp>
    <xdr:clientData/>
  </xdr:twoCellAnchor>
  <xdr:oneCellAnchor>
    <xdr:from>
      <xdr:col>3</xdr:col>
      <xdr:colOff>123825</xdr:colOff>
      <xdr:row>29</xdr:row>
      <xdr:rowOff>107950</xdr:rowOff>
    </xdr:from>
    <xdr:ext cx="298543" cy="225703"/>
    <xdr:sp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17272</xdr:rowOff>
    </xdr:from>
    <xdr:to>
      <xdr:col>24</xdr:col>
      <xdr:colOff>25400</xdr:colOff>
      <xdr:row>38</xdr:row>
      <xdr:rowOff>30988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53237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161290</xdr:rowOff>
    </xdr:from>
    <xdr:to>
      <xdr:col>19</xdr:col>
      <xdr:colOff>187325</xdr:colOff>
      <xdr:row>38</xdr:row>
      <xdr:rowOff>30988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0494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92710</xdr:rowOff>
    </xdr:from>
    <xdr:to>
      <xdr:col>15</xdr:col>
      <xdr:colOff>98425</xdr:colOff>
      <xdr:row>37</xdr:row>
      <xdr:rowOff>161290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363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92710</xdr:rowOff>
    </xdr:from>
    <xdr:to>
      <xdr:col>11</xdr:col>
      <xdr:colOff>9525</xdr:colOff>
      <xdr:row>38</xdr:row>
      <xdr:rowOff>40132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3636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135399</xdr:rowOff>
    </xdr:from>
    <xdr:ext cx="762000" cy="259045"/>
    <xdr:sp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137922</xdr:rowOff>
    </xdr:from>
    <xdr:to>
      <xdr:col>24</xdr:col>
      <xdr:colOff>76200</xdr:colOff>
      <xdr:row>38</xdr:row>
      <xdr:rowOff>68072</xdr:rowOff>
    </xdr:to>
    <xdr:sp textlink="">
      <xdr:nvSpPr>
        <xdr:cNvPr id="83" name="楕円 82">
          <a:extLst>
            <a:ext uri="{FF2B5EF4-FFF2-40B4-BE49-F238E27FC236}">
              <a16:creationId xmlns:a16="http://schemas.microsoft.com/office/drawing/2014/main" id="{00000000-0008-0000-0400-000053000000}"/>
            </a:ext>
          </a:extLst>
        </xdr:cNvPr>
        <xdr:cNvSpPr/>
      </xdr:nvSpPr>
      <xdr:spPr>
        <a:xfrm>
          <a:off x="47752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109999</xdr:rowOff>
    </xdr:from>
    <xdr:ext cx="762000" cy="259045"/>
    <xdr:sp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151638</xdr:rowOff>
    </xdr:from>
    <xdr:to>
      <xdr:col>20</xdr:col>
      <xdr:colOff>38100</xdr:colOff>
      <xdr:row>38</xdr:row>
      <xdr:rowOff>81788</xdr:rowOff>
    </xdr:to>
    <xdr:sp textlink="">
      <xdr:nvSpPr>
        <xdr:cNvPr id="85" name="楕円 84">
          <a:extLst>
            <a:ext uri="{FF2B5EF4-FFF2-40B4-BE49-F238E27FC236}">
              <a16:creationId xmlns:a16="http://schemas.microsoft.com/office/drawing/2014/main" id="{00000000-0008-0000-0400-000055000000}"/>
            </a:ext>
          </a:extLst>
        </xdr:cNvPr>
        <xdr:cNvSpPr/>
      </xdr:nvSpPr>
      <xdr:spPr>
        <a:xfrm>
          <a:off x="3937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66565</xdr:rowOff>
    </xdr:from>
    <xdr:ext cx="736600" cy="259045"/>
    <xdr:sp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81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110490</xdr:rowOff>
    </xdr:from>
    <xdr:to>
      <xdr:col>15</xdr:col>
      <xdr:colOff>149225</xdr:colOff>
      <xdr:row>38</xdr:row>
      <xdr:rowOff>40640</xdr:rowOff>
    </xdr:to>
    <xdr:sp textlink="">
      <xdr:nvSpPr>
        <xdr:cNvPr id="87" name="楕円 86">
          <a:extLst>
            <a:ext uri="{FF2B5EF4-FFF2-40B4-BE49-F238E27FC236}">
              <a16:creationId xmlns:a16="http://schemas.microsoft.com/office/drawing/2014/main" id="{00000000-0008-0000-0400-000057000000}"/>
            </a:ext>
          </a:extLst>
        </xdr:cNvPr>
        <xdr:cNvSpPr/>
      </xdr:nvSpPr>
      <xdr:spPr>
        <a:xfrm>
          <a:off x="3048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25417</xdr:rowOff>
    </xdr:from>
    <xdr:ext cx="762000" cy="259045"/>
    <xdr:sp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41910</xdr:rowOff>
    </xdr:from>
    <xdr:to>
      <xdr:col>11</xdr:col>
      <xdr:colOff>60325</xdr:colOff>
      <xdr:row>37</xdr:row>
      <xdr:rowOff>143510</xdr:rowOff>
    </xdr:to>
    <xdr:sp textlink="">
      <xdr:nvSpPr>
        <xdr:cNvPr id="89" name="楕円 88">
          <a:extLst>
            <a:ext uri="{FF2B5EF4-FFF2-40B4-BE49-F238E27FC236}">
              <a16:creationId xmlns:a16="http://schemas.microsoft.com/office/drawing/2014/main" id="{00000000-0008-0000-0400-000059000000}"/>
            </a:ext>
          </a:extLst>
        </xdr:cNvPr>
        <xdr:cNvSpPr/>
      </xdr:nvSpPr>
      <xdr:spPr>
        <a:xfrm>
          <a:off x="2159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128287</xdr:rowOff>
    </xdr:from>
    <xdr:ext cx="762000" cy="259045"/>
    <xdr:sp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160782</xdr:rowOff>
    </xdr:from>
    <xdr:to>
      <xdr:col>6</xdr:col>
      <xdr:colOff>171450</xdr:colOff>
      <xdr:row>38</xdr:row>
      <xdr:rowOff>90932</xdr:rowOff>
    </xdr:to>
    <xdr:sp textlink="">
      <xdr:nvSpPr>
        <xdr:cNvPr id="91" name="楕円 90">
          <a:extLst>
            <a:ext uri="{FF2B5EF4-FFF2-40B4-BE49-F238E27FC236}">
              <a16:creationId xmlns:a16="http://schemas.microsoft.com/office/drawing/2014/main" id="{00000000-0008-0000-0400-00005B000000}"/>
            </a:ext>
          </a:extLst>
        </xdr:cNvPr>
        <xdr:cNvSpPr/>
      </xdr:nvSpPr>
      <xdr:spPr>
        <a:xfrm>
          <a:off x="1270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75709</xdr:rowOff>
    </xdr:from>
    <xdr:ext cx="762000" cy="259045"/>
    <xdr:sp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9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類似団体平均を下回っているが，前年度から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ポイント増加している。物価高騰等の影響により，経費が増加していることが要因である。事務事業の見直しを行い，必要な事業を精査していくなど経費削減に努めていく必要がある。</a:t>
          </a:r>
        </a:p>
      </xdr:txBody>
    </xdr:sp>
    <xdr:clientData/>
  </xdr:twoCellAnchor>
  <xdr:oneCellAnchor>
    <xdr:from>
      <xdr:col>62</xdr:col>
      <xdr:colOff>6350</xdr:colOff>
      <xdr:row>9</xdr:row>
      <xdr:rowOff>107950</xdr:rowOff>
    </xdr:from>
    <xdr:ext cx="298543" cy="225703"/>
    <xdr:sp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92710</xdr:rowOff>
    </xdr:from>
    <xdr:to>
      <xdr:col>82</xdr:col>
      <xdr:colOff>107950</xdr:colOff>
      <xdr:row>15</xdr:row>
      <xdr:rowOff>100330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6644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157480</xdr:rowOff>
    </xdr:from>
    <xdr:to>
      <xdr:col>78</xdr:col>
      <xdr:colOff>69850</xdr:colOff>
      <xdr:row>15</xdr:row>
      <xdr:rowOff>92710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577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43180</xdr:rowOff>
    </xdr:from>
    <xdr:to>
      <xdr:col>73</xdr:col>
      <xdr:colOff>180975</xdr:colOff>
      <xdr:row>14</xdr:row>
      <xdr:rowOff>157480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434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43180</xdr:rowOff>
    </xdr:from>
    <xdr:to>
      <xdr:col>69</xdr:col>
      <xdr:colOff>92075</xdr:colOff>
      <xdr:row>14</xdr:row>
      <xdr:rowOff>142240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4434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45720</xdr:rowOff>
    </xdr:from>
    <xdr:to>
      <xdr:col>65</xdr:col>
      <xdr:colOff>53975</xdr:colOff>
      <xdr:row>14</xdr:row>
      <xdr:rowOff>147320</xdr:rowOff>
    </xdr:to>
    <xdr:sp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157497</xdr:rowOff>
    </xdr:from>
    <xdr:ext cx="762000" cy="259045"/>
    <xdr:sp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21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49530</xdr:rowOff>
    </xdr:from>
    <xdr:to>
      <xdr:col>82</xdr:col>
      <xdr:colOff>158750</xdr:colOff>
      <xdr:row>15</xdr:row>
      <xdr:rowOff>151130</xdr:rowOff>
    </xdr:to>
    <xdr:sp textlink="">
      <xdr:nvSpPr>
        <xdr:cNvPr id="144" name="楕円 143">
          <a:extLst>
            <a:ext uri="{FF2B5EF4-FFF2-40B4-BE49-F238E27FC236}">
              <a16:creationId xmlns:a16="http://schemas.microsoft.com/office/drawing/2014/main" id="{00000000-0008-0000-0400-000090000000}"/>
            </a:ext>
          </a:extLst>
        </xdr:cNvPr>
        <xdr:cNvSpPr/>
      </xdr:nvSpPr>
      <xdr:spPr>
        <a:xfrm>
          <a:off x="164592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66057</xdr:rowOff>
    </xdr:from>
    <xdr:ext cx="762000" cy="259045"/>
    <xdr:sp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41910</xdr:rowOff>
    </xdr:from>
    <xdr:to>
      <xdr:col>78</xdr:col>
      <xdr:colOff>120650</xdr:colOff>
      <xdr:row>15</xdr:row>
      <xdr:rowOff>143510</xdr:rowOff>
    </xdr:to>
    <xdr:sp textlink="">
      <xdr:nvSpPr>
        <xdr:cNvPr id="146" name="楕円 145">
          <a:extLst>
            <a:ext uri="{FF2B5EF4-FFF2-40B4-BE49-F238E27FC236}">
              <a16:creationId xmlns:a16="http://schemas.microsoft.com/office/drawing/2014/main" id="{00000000-0008-0000-0400-000092000000}"/>
            </a:ext>
          </a:extLst>
        </xdr:cNvPr>
        <xdr:cNvSpPr/>
      </xdr:nvSpPr>
      <xdr:spPr>
        <a:xfrm>
          <a:off x="15621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153687</xdr:rowOff>
    </xdr:from>
    <xdr:ext cx="736600" cy="259045"/>
    <xdr:sp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82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106680</xdr:rowOff>
    </xdr:from>
    <xdr:to>
      <xdr:col>74</xdr:col>
      <xdr:colOff>31750</xdr:colOff>
      <xdr:row>15</xdr:row>
      <xdr:rowOff>36830</xdr:rowOff>
    </xdr:to>
    <xdr:sp textlink="">
      <xdr:nvSpPr>
        <xdr:cNvPr id="148" name="楕円 147">
          <a:extLst>
            <a:ext uri="{FF2B5EF4-FFF2-40B4-BE49-F238E27FC236}">
              <a16:creationId xmlns:a16="http://schemas.microsoft.com/office/drawing/2014/main" id="{00000000-0008-0000-0400-000094000000}"/>
            </a:ext>
          </a:extLst>
        </xdr:cNvPr>
        <xdr:cNvSpPr/>
      </xdr:nvSpPr>
      <xdr:spPr>
        <a:xfrm>
          <a:off x="14732000" y="25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47007</xdr:rowOff>
    </xdr:from>
    <xdr:ext cx="762000" cy="259045"/>
    <xdr:sp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7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163830</xdr:rowOff>
    </xdr:from>
    <xdr:to>
      <xdr:col>69</xdr:col>
      <xdr:colOff>142875</xdr:colOff>
      <xdr:row>14</xdr:row>
      <xdr:rowOff>93980</xdr:rowOff>
    </xdr:to>
    <xdr:sp textlink="">
      <xdr:nvSpPr>
        <xdr:cNvPr id="150" name="楕円 149">
          <a:extLst>
            <a:ext uri="{FF2B5EF4-FFF2-40B4-BE49-F238E27FC236}">
              <a16:creationId xmlns:a16="http://schemas.microsoft.com/office/drawing/2014/main" id="{00000000-0008-0000-0400-000096000000}"/>
            </a:ext>
          </a:extLst>
        </xdr:cNvPr>
        <xdr:cNvSpPr/>
      </xdr:nvSpPr>
      <xdr:spPr>
        <a:xfrm>
          <a:off x="13843000" y="239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104157</xdr:rowOff>
    </xdr:from>
    <xdr:ext cx="762000" cy="259045"/>
    <xdr:sp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6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91440</xdr:rowOff>
    </xdr:from>
    <xdr:to>
      <xdr:col>65</xdr:col>
      <xdr:colOff>53975</xdr:colOff>
      <xdr:row>15</xdr:row>
      <xdr:rowOff>21590</xdr:rowOff>
    </xdr:to>
    <xdr:sp textlink="">
      <xdr:nvSpPr>
        <xdr:cNvPr id="152" name="楕円 151">
          <a:extLst>
            <a:ext uri="{FF2B5EF4-FFF2-40B4-BE49-F238E27FC236}">
              <a16:creationId xmlns:a16="http://schemas.microsoft.com/office/drawing/2014/main" id="{00000000-0008-0000-0400-000098000000}"/>
            </a:ext>
          </a:extLst>
        </xdr:cNvPr>
        <xdr:cNvSpPr/>
      </xdr:nvSpPr>
      <xdr:spPr>
        <a:xfrm>
          <a:off x="12954000" y="249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6367</xdr:rowOff>
    </xdr:from>
    <xdr:ext cx="762000" cy="259045"/>
    <xdr:sp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57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類似団体平均も上回っている状況である。今後も障がい福祉サービス給付費など障がい児・者をはじめ，子どもから高齢者に至るまで様々な福祉施策の推進により扶助費は上昇傾向にあると考えられるため，資格審査等の適正化や健康づくり事業の推進により，過度な財政圧迫に歯止めをかけるよう努める。</a:t>
          </a:r>
        </a:p>
      </xdr:txBody>
    </xdr:sp>
    <xdr:clientData/>
  </xdr:twoCellAnchor>
  <xdr:oneCellAnchor>
    <xdr:from>
      <xdr:col>3</xdr:col>
      <xdr:colOff>123825</xdr:colOff>
      <xdr:row>49</xdr:row>
      <xdr:rowOff>107950</xdr:rowOff>
    </xdr:from>
    <xdr:ext cx="298543" cy="225703"/>
    <xdr:sp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151493</xdr:rowOff>
    </xdr:from>
    <xdr:to>
      <xdr:col>24</xdr:col>
      <xdr:colOff>25400</xdr:colOff>
      <xdr:row>56</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5812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151493</xdr:rowOff>
    </xdr:from>
    <xdr:to>
      <xdr:col>19</xdr:col>
      <xdr:colOff>187325</xdr:colOff>
      <xdr:row>55</xdr:row>
      <xdr:rowOff>151493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5812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159657</xdr:rowOff>
    </xdr:from>
    <xdr:to>
      <xdr:col>15</xdr:col>
      <xdr:colOff>98425</xdr:colOff>
      <xdr:row>55</xdr:row>
      <xdr:rowOff>151493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17957"/>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159657</xdr:rowOff>
    </xdr:from>
    <xdr:to>
      <xdr:col>11</xdr:col>
      <xdr:colOff>9525</xdr:colOff>
      <xdr:row>55</xdr:row>
      <xdr:rowOff>135165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17957"/>
          <a:ext cx="8890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textlink="">
      <xdr:nvSpPr>
        <xdr:cNvPr id="207" name="楕円 206">
          <a:extLst>
            <a:ext uri="{FF2B5EF4-FFF2-40B4-BE49-F238E27FC236}">
              <a16:creationId xmlns:a16="http://schemas.microsoft.com/office/drawing/2014/main" id="{00000000-0008-0000-0400-0000CF000000}"/>
            </a:ext>
          </a:extLst>
        </xdr:cNvPr>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105427</xdr:rowOff>
    </xdr:from>
    <xdr:ext cx="762000" cy="259045"/>
    <xdr:sp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100693</xdr:rowOff>
    </xdr:from>
    <xdr:to>
      <xdr:col>20</xdr:col>
      <xdr:colOff>38100</xdr:colOff>
      <xdr:row>56</xdr:row>
      <xdr:rowOff>30843</xdr:rowOff>
    </xdr:to>
    <xdr:sp textlink="">
      <xdr:nvSpPr>
        <xdr:cNvPr id="209" name="楕円 208">
          <a:extLst>
            <a:ext uri="{FF2B5EF4-FFF2-40B4-BE49-F238E27FC236}">
              <a16:creationId xmlns:a16="http://schemas.microsoft.com/office/drawing/2014/main" id="{00000000-0008-0000-0400-0000D1000000}"/>
            </a:ext>
          </a:extLst>
        </xdr:cNvPr>
        <xdr:cNvSpPr/>
      </xdr:nvSpPr>
      <xdr:spPr>
        <a:xfrm>
          <a:off x="3937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15620</xdr:rowOff>
    </xdr:from>
    <xdr:ext cx="736600" cy="259045"/>
    <xdr:sp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616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100693</xdr:rowOff>
    </xdr:from>
    <xdr:to>
      <xdr:col>15</xdr:col>
      <xdr:colOff>149225</xdr:colOff>
      <xdr:row>56</xdr:row>
      <xdr:rowOff>30843</xdr:rowOff>
    </xdr:to>
    <xdr:sp textlink="">
      <xdr:nvSpPr>
        <xdr:cNvPr id="211" name="楕円 210">
          <a:extLst>
            <a:ext uri="{FF2B5EF4-FFF2-40B4-BE49-F238E27FC236}">
              <a16:creationId xmlns:a16="http://schemas.microsoft.com/office/drawing/2014/main" id="{00000000-0008-0000-0400-0000D3000000}"/>
            </a:ext>
          </a:extLst>
        </xdr:cNvPr>
        <xdr:cNvSpPr/>
      </xdr:nvSpPr>
      <xdr:spPr>
        <a:xfrm>
          <a:off x="3048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15620</xdr:rowOff>
    </xdr:from>
    <xdr:ext cx="762000" cy="259045"/>
    <xdr:sp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108857</xdr:rowOff>
    </xdr:from>
    <xdr:to>
      <xdr:col>11</xdr:col>
      <xdr:colOff>60325</xdr:colOff>
      <xdr:row>55</xdr:row>
      <xdr:rowOff>39007</xdr:rowOff>
    </xdr:to>
    <xdr:sp textlink="">
      <xdr:nvSpPr>
        <xdr:cNvPr id="213" name="楕円 212">
          <a:extLst>
            <a:ext uri="{FF2B5EF4-FFF2-40B4-BE49-F238E27FC236}">
              <a16:creationId xmlns:a16="http://schemas.microsoft.com/office/drawing/2014/main" id="{00000000-0008-0000-0400-0000D5000000}"/>
            </a:ext>
          </a:extLst>
        </xdr:cNvPr>
        <xdr:cNvSpPr/>
      </xdr:nvSpPr>
      <xdr:spPr>
        <a:xfrm>
          <a:off x="2159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23784</xdr:rowOff>
    </xdr:from>
    <xdr:ext cx="762000" cy="259045"/>
    <xdr:sp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84365</xdr:rowOff>
    </xdr:from>
    <xdr:to>
      <xdr:col>6</xdr:col>
      <xdr:colOff>171450</xdr:colOff>
      <xdr:row>56</xdr:row>
      <xdr:rowOff>14515</xdr:rowOff>
    </xdr:to>
    <xdr:sp textlink="">
      <xdr:nvSpPr>
        <xdr:cNvPr id="215" name="楕円 214">
          <a:extLst>
            <a:ext uri="{FF2B5EF4-FFF2-40B4-BE49-F238E27FC236}">
              <a16:creationId xmlns:a16="http://schemas.microsoft.com/office/drawing/2014/main" id="{00000000-0008-0000-0400-0000D7000000}"/>
            </a:ext>
          </a:extLst>
        </xdr:cNvPr>
        <xdr:cNvSpPr/>
      </xdr:nvSpPr>
      <xdr:spPr>
        <a:xfrm>
          <a:off x="1270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170742</xdr:rowOff>
    </xdr:from>
    <xdr:ext cx="762000" cy="259045"/>
    <xdr:sp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前年から</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少したが，類似団体平均を上回っている。維持補修費が増加しており，耐用年数を経過し，老朽化した施設も多く維持補修に係る経費の増加が見込まれる。繰出金は前年度と同程度であったが制度運営の適正化を図るなど，普通会計の負担を減少させるよう努める。</a:t>
          </a:r>
        </a:p>
      </xdr:txBody>
    </xdr:sp>
    <xdr:clientData/>
  </xdr:twoCellAnchor>
  <xdr:oneCellAnchor>
    <xdr:from>
      <xdr:col>62</xdr:col>
      <xdr:colOff>6350</xdr:colOff>
      <xdr:row>49</xdr:row>
      <xdr:rowOff>107950</xdr:rowOff>
    </xdr:from>
    <xdr:ext cx="298543" cy="225703"/>
    <xdr:sp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105228</xdr:rowOff>
    </xdr:from>
    <xdr:to>
      <xdr:col>82</xdr:col>
      <xdr:colOff>107950</xdr:colOff>
      <xdr:row>59</xdr:row>
      <xdr:rowOff>31750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049328"/>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137885</xdr:rowOff>
    </xdr:from>
    <xdr:to>
      <xdr:col>78</xdr:col>
      <xdr:colOff>69850</xdr:colOff>
      <xdr:row>59</xdr:row>
      <xdr:rowOff>31750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0819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39915</xdr:rowOff>
    </xdr:from>
    <xdr:to>
      <xdr:col>73</xdr:col>
      <xdr:colOff>180975</xdr:colOff>
      <xdr:row>58</xdr:row>
      <xdr:rowOff>137885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9840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39915</xdr:rowOff>
    </xdr:from>
    <xdr:to>
      <xdr:col>69</xdr:col>
      <xdr:colOff>92075</xdr:colOff>
      <xdr:row>59</xdr:row>
      <xdr:rowOff>31750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984015"/>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70955</xdr:rowOff>
    </xdr:from>
    <xdr:ext cx="762000" cy="259045"/>
    <xdr:sp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43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54428</xdr:rowOff>
    </xdr:from>
    <xdr:to>
      <xdr:col>82</xdr:col>
      <xdr:colOff>158750</xdr:colOff>
      <xdr:row>58</xdr:row>
      <xdr:rowOff>156028</xdr:rowOff>
    </xdr:to>
    <xdr:sp textlink="">
      <xdr:nvSpPr>
        <xdr:cNvPr id="270" name="楕円 269">
          <a:extLst>
            <a:ext uri="{FF2B5EF4-FFF2-40B4-BE49-F238E27FC236}">
              <a16:creationId xmlns:a16="http://schemas.microsoft.com/office/drawing/2014/main" id="{00000000-0008-0000-0400-00000E010000}"/>
            </a:ext>
          </a:extLst>
        </xdr:cNvPr>
        <xdr:cNvSpPr/>
      </xdr:nvSpPr>
      <xdr:spPr>
        <a:xfrm>
          <a:off x="164592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26505</xdr:rowOff>
    </xdr:from>
    <xdr:ext cx="762000" cy="259045"/>
    <xdr:sp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70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152400</xdr:rowOff>
    </xdr:from>
    <xdr:to>
      <xdr:col>78</xdr:col>
      <xdr:colOff>120650</xdr:colOff>
      <xdr:row>59</xdr:row>
      <xdr:rowOff>82550</xdr:rowOff>
    </xdr:to>
    <xdr:sp textlink="">
      <xdr:nvSpPr>
        <xdr:cNvPr id="272" name="楕円 271">
          <a:extLst>
            <a:ext uri="{FF2B5EF4-FFF2-40B4-BE49-F238E27FC236}">
              <a16:creationId xmlns:a16="http://schemas.microsoft.com/office/drawing/2014/main" id="{00000000-0008-0000-0400-000010010000}"/>
            </a:ext>
          </a:extLst>
        </xdr:cNvPr>
        <xdr:cNvSpPr/>
      </xdr:nvSpPr>
      <xdr:spPr>
        <a:xfrm>
          <a:off x="15621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67327</xdr:rowOff>
    </xdr:from>
    <xdr:ext cx="736600" cy="259045"/>
    <xdr:sp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8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87085</xdr:rowOff>
    </xdr:from>
    <xdr:to>
      <xdr:col>74</xdr:col>
      <xdr:colOff>31750</xdr:colOff>
      <xdr:row>59</xdr:row>
      <xdr:rowOff>17235</xdr:rowOff>
    </xdr:to>
    <xdr:sp textlink="">
      <xdr:nvSpPr>
        <xdr:cNvPr id="274" name="楕円 273">
          <a:extLst>
            <a:ext uri="{FF2B5EF4-FFF2-40B4-BE49-F238E27FC236}">
              <a16:creationId xmlns:a16="http://schemas.microsoft.com/office/drawing/2014/main" id="{00000000-0008-0000-0400-000012010000}"/>
            </a:ext>
          </a:extLst>
        </xdr:cNvPr>
        <xdr:cNvSpPr/>
      </xdr:nvSpPr>
      <xdr:spPr>
        <a:xfrm>
          <a:off x="14732000" y="100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2012</xdr:rowOff>
    </xdr:from>
    <xdr:ext cx="762000" cy="259045"/>
    <xdr:sp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1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160565</xdr:rowOff>
    </xdr:from>
    <xdr:to>
      <xdr:col>69</xdr:col>
      <xdr:colOff>142875</xdr:colOff>
      <xdr:row>58</xdr:row>
      <xdr:rowOff>90715</xdr:rowOff>
    </xdr:to>
    <xdr:sp textlink="">
      <xdr:nvSpPr>
        <xdr:cNvPr id="276" name="楕円 275">
          <a:extLst>
            <a:ext uri="{FF2B5EF4-FFF2-40B4-BE49-F238E27FC236}">
              <a16:creationId xmlns:a16="http://schemas.microsoft.com/office/drawing/2014/main" id="{00000000-0008-0000-0400-000014010000}"/>
            </a:ext>
          </a:extLst>
        </xdr:cNvPr>
        <xdr:cNvSpPr/>
      </xdr:nvSpPr>
      <xdr:spPr>
        <a:xfrm>
          <a:off x="13843000" y="99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75492</xdr:rowOff>
    </xdr:from>
    <xdr:ext cx="762000" cy="259045"/>
    <xdr:sp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19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textlink="">
      <xdr:nvSpPr>
        <xdr:cNvPr id="278" name="楕円 277">
          <a:extLst>
            <a:ext uri="{FF2B5EF4-FFF2-40B4-BE49-F238E27FC236}">
              <a16:creationId xmlns:a16="http://schemas.microsoft.com/office/drawing/2014/main" id="{00000000-0008-0000-0400-000016010000}"/>
            </a:ext>
          </a:extLst>
        </xdr:cNvPr>
        <xdr:cNvSpPr/>
      </xdr:nvSpPr>
      <xdr:spPr>
        <a:xfrm>
          <a:off x="12954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ポイント減少し，類似団体平均を下回っている。今後も関係団体等への補助支出等について定期的に見直しを行い，事業効果や金額の精査に重点をおき，財政運営の適正化に努める。</a:t>
          </a:r>
        </a:p>
      </xdr:txBody>
    </xdr:sp>
    <xdr:clientData/>
  </xdr:twoCellAnchor>
  <xdr:oneCellAnchor>
    <xdr:from>
      <xdr:col>62</xdr:col>
      <xdr:colOff>6350</xdr:colOff>
      <xdr:row>29</xdr:row>
      <xdr:rowOff>107950</xdr:rowOff>
    </xdr:from>
    <xdr:ext cx="298543" cy="225703"/>
    <xdr:sp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12700</xdr:rowOff>
    </xdr:from>
    <xdr:to>
      <xdr:col>82</xdr:col>
      <xdr:colOff>107950</xdr:colOff>
      <xdr:row>36</xdr:row>
      <xdr:rowOff>35560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1849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17272</xdr:rowOff>
    </xdr:from>
    <xdr:to>
      <xdr:col>78</xdr:col>
      <xdr:colOff>69850</xdr:colOff>
      <xdr:row>36</xdr:row>
      <xdr:rowOff>35560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1894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101854</xdr:rowOff>
    </xdr:from>
    <xdr:to>
      <xdr:col>73</xdr:col>
      <xdr:colOff>180975</xdr:colOff>
      <xdr:row>36</xdr:row>
      <xdr:rowOff>17272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10260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101854</xdr:rowOff>
    </xdr:from>
    <xdr:to>
      <xdr:col>69</xdr:col>
      <xdr:colOff>92075</xdr:colOff>
      <xdr:row>35</xdr:row>
      <xdr:rowOff>170434</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10260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135145</xdr:rowOff>
    </xdr:from>
    <xdr:ext cx="762000" cy="259045"/>
    <xdr:sp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133350</xdr:rowOff>
    </xdr:from>
    <xdr:to>
      <xdr:col>82</xdr:col>
      <xdr:colOff>158750</xdr:colOff>
      <xdr:row>36</xdr:row>
      <xdr:rowOff>63500</xdr:rowOff>
    </xdr:to>
    <xdr:sp textlink="">
      <xdr:nvSpPr>
        <xdr:cNvPr id="328" name="楕円 327">
          <a:extLst>
            <a:ext uri="{FF2B5EF4-FFF2-40B4-BE49-F238E27FC236}">
              <a16:creationId xmlns:a16="http://schemas.microsoft.com/office/drawing/2014/main" id="{00000000-0008-0000-0400-000048010000}"/>
            </a:ext>
          </a:extLst>
        </xdr:cNvPr>
        <xdr:cNvSpPr/>
      </xdr:nvSpPr>
      <xdr:spPr>
        <a:xfrm>
          <a:off x="16459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149877</xdr:rowOff>
    </xdr:from>
    <xdr:ext cx="762000" cy="259045"/>
    <xdr:sp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156210</xdr:rowOff>
    </xdr:from>
    <xdr:to>
      <xdr:col>78</xdr:col>
      <xdr:colOff>120650</xdr:colOff>
      <xdr:row>36</xdr:row>
      <xdr:rowOff>86360</xdr:rowOff>
    </xdr:to>
    <xdr:sp textlink="">
      <xdr:nvSpPr>
        <xdr:cNvPr id="330" name="楕円 329">
          <a:extLst>
            <a:ext uri="{FF2B5EF4-FFF2-40B4-BE49-F238E27FC236}">
              <a16:creationId xmlns:a16="http://schemas.microsoft.com/office/drawing/2014/main" id="{00000000-0008-0000-0400-00004A010000}"/>
            </a:ext>
          </a:extLst>
        </xdr:cNvPr>
        <xdr:cNvSpPr/>
      </xdr:nvSpPr>
      <xdr:spPr>
        <a:xfrm>
          <a:off x="15621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96537</xdr:rowOff>
    </xdr:from>
    <xdr:ext cx="736600" cy="259045"/>
    <xdr:sp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137922</xdr:rowOff>
    </xdr:from>
    <xdr:to>
      <xdr:col>74</xdr:col>
      <xdr:colOff>31750</xdr:colOff>
      <xdr:row>36</xdr:row>
      <xdr:rowOff>68072</xdr:rowOff>
    </xdr:to>
    <xdr:sp textlink="">
      <xdr:nvSpPr>
        <xdr:cNvPr id="332" name="楕円 331">
          <a:extLst>
            <a:ext uri="{FF2B5EF4-FFF2-40B4-BE49-F238E27FC236}">
              <a16:creationId xmlns:a16="http://schemas.microsoft.com/office/drawing/2014/main" id="{00000000-0008-0000-0400-00004C010000}"/>
            </a:ext>
          </a:extLst>
        </xdr:cNvPr>
        <xdr:cNvSpPr/>
      </xdr:nvSpPr>
      <xdr:spPr>
        <a:xfrm>
          <a:off x="14732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78249</xdr:rowOff>
    </xdr:from>
    <xdr:ext cx="762000" cy="259045"/>
    <xdr:sp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51054</xdr:rowOff>
    </xdr:from>
    <xdr:to>
      <xdr:col>69</xdr:col>
      <xdr:colOff>142875</xdr:colOff>
      <xdr:row>35</xdr:row>
      <xdr:rowOff>152654</xdr:rowOff>
    </xdr:to>
    <xdr:sp textlink="">
      <xdr:nvSpPr>
        <xdr:cNvPr id="334" name="楕円 333">
          <a:extLst>
            <a:ext uri="{FF2B5EF4-FFF2-40B4-BE49-F238E27FC236}">
              <a16:creationId xmlns:a16="http://schemas.microsoft.com/office/drawing/2014/main" id="{00000000-0008-0000-0400-00004E010000}"/>
            </a:ext>
          </a:extLst>
        </xdr:cNvPr>
        <xdr:cNvSpPr/>
      </xdr:nvSpPr>
      <xdr:spPr>
        <a:xfrm>
          <a:off x="13843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162831</xdr:rowOff>
    </xdr:from>
    <xdr:ext cx="762000" cy="259045"/>
    <xdr:sp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119634</xdr:rowOff>
    </xdr:from>
    <xdr:to>
      <xdr:col>65</xdr:col>
      <xdr:colOff>53975</xdr:colOff>
      <xdr:row>36</xdr:row>
      <xdr:rowOff>49784</xdr:rowOff>
    </xdr:to>
    <xdr:sp textlink="">
      <xdr:nvSpPr>
        <xdr:cNvPr id="336" name="楕円 335">
          <a:extLst>
            <a:ext uri="{FF2B5EF4-FFF2-40B4-BE49-F238E27FC236}">
              <a16:creationId xmlns:a16="http://schemas.microsoft.com/office/drawing/2014/main" id="{00000000-0008-0000-0400-000050010000}"/>
            </a:ext>
          </a:extLst>
        </xdr:cNvPr>
        <xdr:cNvSpPr/>
      </xdr:nvSpPr>
      <xdr:spPr>
        <a:xfrm>
          <a:off x="12954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59961</xdr:rowOff>
    </xdr:from>
    <xdr:ext cx="762000" cy="259045"/>
    <xdr:sp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少し，類似団体平均とほぼ同水準で推移している。過去の大型事業の財源として借入した地方債の償還が進み，償還額が減少している。今後，新庁舎建設に係る借入などによる償還額の増加が見込まれるため，普通建設事業等の地方債を伴う事業については，計画的な執行に努め，公債費の平準化を図る。</a:t>
          </a:r>
        </a:p>
      </xdr:txBody>
    </xdr:sp>
    <xdr:clientData/>
  </xdr:twoCellAnchor>
  <xdr:oneCellAnchor>
    <xdr:from>
      <xdr:col>3</xdr:col>
      <xdr:colOff>123825</xdr:colOff>
      <xdr:row>69</xdr:row>
      <xdr:rowOff>107950</xdr:rowOff>
    </xdr:from>
    <xdr:ext cx="298543" cy="225703"/>
    <xdr:sp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42418</xdr:rowOff>
    </xdr:from>
    <xdr:to>
      <xdr:col>24</xdr:col>
      <xdr:colOff>25400</xdr:colOff>
      <xdr:row>77</xdr:row>
      <xdr:rowOff>101854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244068"/>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101854</xdr:rowOff>
    </xdr:from>
    <xdr:to>
      <xdr:col>19</xdr:col>
      <xdr:colOff>187325</xdr:colOff>
      <xdr:row>77</xdr:row>
      <xdr:rowOff>110998</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3035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65278</xdr:rowOff>
    </xdr:from>
    <xdr:to>
      <xdr:col>15</xdr:col>
      <xdr:colOff>98425</xdr:colOff>
      <xdr:row>77</xdr:row>
      <xdr:rowOff>110998</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2669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65278</xdr:rowOff>
    </xdr:from>
    <xdr:to>
      <xdr:col>11</xdr:col>
      <xdr:colOff>9525</xdr:colOff>
      <xdr:row>77</xdr:row>
      <xdr:rowOff>124713</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266928"/>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165354</xdr:rowOff>
    </xdr:from>
    <xdr:to>
      <xdr:col>6</xdr:col>
      <xdr:colOff>171450</xdr:colOff>
      <xdr:row>78</xdr:row>
      <xdr:rowOff>95504</xdr:rowOff>
    </xdr:to>
    <xdr:sp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80281</xdr:rowOff>
    </xdr:from>
    <xdr:ext cx="762000" cy="259045"/>
    <xdr:sp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163068</xdr:rowOff>
    </xdr:from>
    <xdr:to>
      <xdr:col>24</xdr:col>
      <xdr:colOff>76200</xdr:colOff>
      <xdr:row>77</xdr:row>
      <xdr:rowOff>93218</xdr:rowOff>
    </xdr:to>
    <xdr:sp textlink="">
      <xdr:nvSpPr>
        <xdr:cNvPr id="386" name="楕円 385">
          <a:extLst>
            <a:ext uri="{FF2B5EF4-FFF2-40B4-BE49-F238E27FC236}">
              <a16:creationId xmlns:a16="http://schemas.microsoft.com/office/drawing/2014/main" id="{00000000-0008-0000-0400-000082010000}"/>
            </a:ext>
          </a:extLst>
        </xdr:cNvPr>
        <xdr:cNvSpPr/>
      </xdr:nvSpPr>
      <xdr:spPr>
        <a:xfrm>
          <a:off x="47752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8145</xdr:rowOff>
    </xdr:from>
    <xdr:ext cx="762000" cy="259045"/>
    <xdr:sp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038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51054</xdr:rowOff>
    </xdr:from>
    <xdr:to>
      <xdr:col>20</xdr:col>
      <xdr:colOff>38100</xdr:colOff>
      <xdr:row>77</xdr:row>
      <xdr:rowOff>152654</xdr:rowOff>
    </xdr:to>
    <xdr:sp textlink="">
      <xdr:nvSpPr>
        <xdr:cNvPr id="388" name="楕円 387">
          <a:extLst>
            <a:ext uri="{FF2B5EF4-FFF2-40B4-BE49-F238E27FC236}">
              <a16:creationId xmlns:a16="http://schemas.microsoft.com/office/drawing/2014/main" id="{00000000-0008-0000-0400-000084010000}"/>
            </a:ext>
          </a:extLst>
        </xdr:cNvPr>
        <xdr:cNvSpPr/>
      </xdr:nvSpPr>
      <xdr:spPr>
        <a:xfrm>
          <a:off x="3937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137431</xdr:rowOff>
    </xdr:from>
    <xdr:ext cx="736600" cy="259045"/>
    <xdr:sp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339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60198</xdr:rowOff>
    </xdr:from>
    <xdr:to>
      <xdr:col>15</xdr:col>
      <xdr:colOff>149225</xdr:colOff>
      <xdr:row>77</xdr:row>
      <xdr:rowOff>161798</xdr:rowOff>
    </xdr:to>
    <xdr:sp textlink="">
      <xdr:nvSpPr>
        <xdr:cNvPr id="390" name="楕円 389">
          <a:extLst>
            <a:ext uri="{FF2B5EF4-FFF2-40B4-BE49-F238E27FC236}">
              <a16:creationId xmlns:a16="http://schemas.microsoft.com/office/drawing/2014/main" id="{00000000-0008-0000-0400-000086010000}"/>
            </a:ext>
          </a:extLst>
        </xdr:cNvPr>
        <xdr:cNvSpPr/>
      </xdr:nvSpPr>
      <xdr:spPr>
        <a:xfrm>
          <a:off x="3048000" y="1326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146575</xdr:rowOff>
    </xdr:from>
    <xdr:ext cx="762000" cy="259045"/>
    <xdr:sp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34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14478</xdr:rowOff>
    </xdr:from>
    <xdr:to>
      <xdr:col>11</xdr:col>
      <xdr:colOff>60325</xdr:colOff>
      <xdr:row>77</xdr:row>
      <xdr:rowOff>116078</xdr:rowOff>
    </xdr:to>
    <xdr:sp textlink="">
      <xdr:nvSpPr>
        <xdr:cNvPr id="392" name="楕円 391">
          <a:extLst>
            <a:ext uri="{FF2B5EF4-FFF2-40B4-BE49-F238E27FC236}">
              <a16:creationId xmlns:a16="http://schemas.microsoft.com/office/drawing/2014/main" id="{00000000-0008-0000-0400-000088010000}"/>
            </a:ext>
          </a:extLst>
        </xdr:cNvPr>
        <xdr:cNvSpPr/>
      </xdr:nvSpPr>
      <xdr:spPr>
        <a:xfrm>
          <a:off x="2159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126255</xdr:rowOff>
    </xdr:from>
    <xdr:ext cx="762000" cy="259045"/>
    <xdr:sp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8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73913</xdr:rowOff>
    </xdr:from>
    <xdr:to>
      <xdr:col>6</xdr:col>
      <xdr:colOff>171450</xdr:colOff>
      <xdr:row>78</xdr:row>
      <xdr:rowOff>4063</xdr:rowOff>
    </xdr:to>
    <xdr:sp textlink="">
      <xdr:nvSpPr>
        <xdr:cNvPr id="394" name="楕円 393">
          <a:extLst>
            <a:ext uri="{FF2B5EF4-FFF2-40B4-BE49-F238E27FC236}">
              <a16:creationId xmlns:a16="http://schemas.microsoft.com/office/drawing/2014/main" id="{00000000-0008-0000-0400-00008A010000}"/>
            </a:ext>
          </a:extLst>
        </xdr:cNvPr>
        <xdr:cNvSpPr/>
      </xdr:nvSpPr>
      <xdr:spPr>
        <a:xfrm>
          <a:off x="1270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14240</xdr:rowOff>
    </xdr:from>
    <xdr:ext cx="762000" cy="259045"/>
    <xdr:sp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ポイント減少し，類似団体平均を下回った。平均以下の水準で推移するよう事務事業の見直しを行うとともに計画的な執行に努め，経費抑制・効率化を図る。</a:t>
          </a:r>
        </a:p>
      </xdr:txBody>
    </xdr:sp>
    <xdr:clientData/>
  </xdr:twoCellAnchor>
  <xdr:oneCellAnchor>
    <xdr:from>
      <xdr:col>62</xdr:col>
      <xdr:colOff>6350</xdr:colOff>
      <xdr:row>69</xdr:row>
      <xdr:rowOff>107950</xdr:rowOff>
    </xdr:from>
    <xdr:ext cx="298543" cy="225703"/>
    <xdr:sp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24130</xdr:rowOff>
    </xdr:from>
    <xdr:to>
      <xdr:col>82</xdr:col>
      <xdr:colOff>107950</xdr:colOff>
      <xdr:row>80</xdr:row>
      <xdr:rowOff>58420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711430"/>
          <a:ext cx="0" cy="1062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30497</xdr:rowOff>
    </xdr:from>
    <xdr:ext cx="762000" cy="259045"/>
    <xdr:sp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58420</xdr:rowOff>
    </xdr:from>
    <xdr:to>
      <xdr:col>82</xdr:col>
      <xdr:colOff>196850</xdr:colOff>
      <xdr:row>80</xdr:row>
      <xdr:rowOff>58420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110507</xdr:rowOff>
    </xdr:from>
    <xdr:ext cx="762000" cy="259045"/>
    <xdr:sp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454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24130</xdr:rowOff>
    </xdr:from>
    <xdr:to>
      <xdr:col>82</xdr:col>
      <xdr:colOff>196850</xdr:colOff>
      <xdr:row>74</xdr:row>
      <xdr:rowOff>24130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711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98425</xdr:rowOff>
    </xdr:from>
    <xdr:to>
      <xdr:col>82</xdr:col>
      <xdr:colOff>107950</xdr:colOff>
      <xdr:row>77</xdr:row>
      <xdr:rowOff>6986</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5671800" y="13128625"/>
          <a:ext cx="8382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59707</xdr:rowOff>
    </xdr:from>
    <xdr:ext cx="762000" cy="259045"/>
    <xdr:sp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089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87630</xdr:rowOff>
    </xdr:from>
    <xdr:to>
      <xdr:col>82</xdr:col>
      <xdr:colOff>158750</xdr:colOff>
      <xdr:row>77</xdr:row>
      <xdr:rowOff>17780</xdr:rowOff>
    </xdr:to>
    <xdr:sp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161289</xdr:rowOff>
    </xdr:from>
    <xdr:to>
      <xdr:col>78</xdr:col>
      <xdr:colOff>69850</xdr:colOff>
      <xdr:row>77</xdr:row>
      <xdr:rowOff>6986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020039"/>
          <a:ext cx="889000" cy="188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1905</xdr:rowOff>
    </xdr:from>
    <xdr:to>
      <xdr:col>78</xdr:col>
      <xdr:colOff>120650</xdr:colOff>
      <xdr:row>76</xdr:row>
      <xdr:rowOff>103505</xdr:rowOff>
    </xdr:to>
    <xdr:sp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032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113682</xdr:rowOff>
    </xdr:from>
    <xdr:ext cx="736600" cy="259045"/>
    <xdr:sp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2800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115570</xdr:rowOff>
    </xdr:from>
    <xdr:to>
      <xdr:col>73</xdr:col>
      <xdr:colOff>180975</xdr:colOff>
      <xdr:row>75</xdr:row>
      <xdr:rowOff>161289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2631420"/>
          <a:ext cx="889000" cy="388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99060</xdr:rowOff>
    </xdr:from>
    <xdr:to>
      <xdr:col>74</xdr:col>
      <xdr:colOff>31750</xdr:colOff>
      <xdr:row>76</xdr:row>
      <xdr:rowOff>29211</xdr:rowOff>
    </xdr:to>
    <xdr:sp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39387</xdr:rowOff>
    </xdr:from>
    <xdr:ext cx="762000" cy="259045"/>
    <xdr:sp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115570</xdr:rowOff>
    </xdr:from>
    <xdr:to>
      <xdr:col>69</xdr:col>
      <xdr:colOff>92075</xdr:colOff>
      <xdr:row>76</xdr:row>
      <xdr:rowOff>46989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2631420"/>
          <a:ext cx="889000" cy="445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76200</xdr:rowOff>
    </xdr:from>
    <xdr:to>
      <xdr:col>69</xdr:col>
      <xdr:colOff>142875</xdr:colOff>
      <xdr:row>75</xdr:row>
      <xdr:rowOff>6350</xdr:rowOff>
    </xdr:to>
    <xdr:sp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162577</xdr:rowOff>
    </xdr:from>
    <xdr:ext cx="762000" cy="259045"/>
    <xdr:sp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13335</xdr:rowOff>
    </xdr:from>
    <xdr:to>
      <xdr:col>65</xdr:col>
      <xdr:colOff>53975</xdr:colOff>
      <xdr:row>75</xdr:row>
      <xdr:rowOff>114935</xdr:rowOff>
    </xdr:to>
    <xdr:sp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28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125112</xdr:rowOff>
    </xdr:from>
    <xdr:ext cx="762000" cy="259045"/>
    <xdr:sp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26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47625</xdr:rowOff>
    </xdr:from>
    <xdr:to>
      <xdr:col>82</xdr:col>
      <xdr:colOff>158750</xdr:colOff>
      <xdr:row>76</xdr:row>
      <xdr:rowOff>149225</xdr:rowOff>
    </xdr:to>
    <xdr:sp textlink="">
      <xdr:nvSpPr>
        <xdr:cNvPr id="443" name="楕円 442">
          <a:extLst>
            <a:ext uri="{FF2B5EF4-FFF2-40B4-BE49-F238E27FC236}">
              <a16:creationId xmlns:a16="http://schemas.microsoft.com/office/drawing/2014/main" id="{00000000-0008-0000-0400-0000BB010000}"/>
            </a:ext>
          </a:extLst>
        </xdr:cNvPr>
        <xdr:cNvSpPr/>
      </xdr:nvSpPr>
      <xdr:spPr>
        <a:xfrm>
          <a:off x="16459200" y="1307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64152</xdr:rowOff>
    </xdr:from>
    <xdr:ext cx="762000" cy="259045"/>
    <xdr:sp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2922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127636</xdr:rowOff>
    </xdr:from>
    <xdr:to>
      <xdr:col>78</xdr:col>
      <xdr:colOff>120650</xdr:colOff>
      <xdr:row>77</xdr:row>
      <xdr:rowOff>57786</xdr:rowOff>
    </xdr:to>
    <xdr:sp textlink="">
      <xdr:nvSpPr>
        <xdr:cNvPr id="445" name="楕円 444">
          <a:extLst>
            <a:ext uri="{FF2B5EF4-FFF2-40B4-BE49-F238E27FC236}">
              <a16:creationId xmlns:a16="http://schemas.microsoft.com/office/drawing/2014/main" id="{00000000-0008-0000-0400-0000BD010000}"/>
            </a:ext>
          </a:extLst>
        </xdr:cNvPr>
        <xdr:cNvSpPr/>
      </xdr:nvSpPr>
      <xdr:spPr>
        <a:xfrm>
          <a:off x="15621000" y="1315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42563</xdr:rowOff>
    </xdr:from>
    <xdr:ext cx="736600" cy="259045"/>
    <xdr:sp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244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110490</xdr:rowOff>
    </xdr:from>
    <xdr:to>
      <xdr:col>74</xdr:col>
      <xdr:colOff>31750</xdr:colOff>
      <xdr:row>76</xdr:row>
      <xdr:rowOff>40639</xdr:rowOff>
    </xdr:to>
    <xdr:sp textlink="">
      <xdr:nvSpPr>
        <xdr:cNvPr id="447" name="楕円 446">
          <a:extLst>
            <a:ext uri="{FF2B5EF4-FFF2-40B4-BE49-F238E27FC236}">
              <a16:creationId xmlns:a16="http://schemas.microsoft.com/office/drawing/2014/main" id="{00000000-0008-0000-0400-0000BF010000}"/>
            </a:ext>
          </a:extLst>
        </xdr:cNvPr>
        <xdr:cNvSpPr/>
      </xdr:nvSpPr>
      <xdr:spPr>
        <a:xfrm>
          <a:off x="14732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25416</xdr:rowOff>
    </xdr:from>
    <xdr:ext cx="762000" cy="259045"/>
    <xdr:sp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64770</xdr:rowOff>
    </xdr:from>
    <xdr:to>
      <xdr:col>69</xdr:col>
      <xdr:colOff>142875</xdr:colOff>
      <xdr:row>73</xdr:row>
      <xdr:rowOff>166370</xdr:rowOff>
    </xdr:to>
    <xdr:sp textlink="">
      <xdr:nvSpPr>
        <xdr:cNvPr id="449" name="楕円 448">
          <a:extLst>
            <a:ext uri="{FF2B5EF4-FFF2-40B4-BE49-F238E27FC236}">
              <a16:creationId xmlns:a16="http://schemas.microsoft.com/office/drawing/2014/main" id="{00000000-0008-0000-0400-0000C1010000}"/>
            </a:ext>
          </a:extLst>
        </xdr:cNvPr>
        <xdr:cNvSpPr/>
      </xdr:nvSpPr>
      <xdr:spPr>
        <a:xfrm>
          <a:off x="13843000" y="1258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5097</xdr:rowOff>
    </xdr:from>
    <xdr:ext cx="762000" cy="259045"/>
    <xdr:sp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34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167639</xdr:rowOff>
    </xdr:from>
    <xdr:to>
      <xdr:col>65</xdr:col>
      <xdr:colOff>53975</xdr:colOff>
      <xdr:row>76</xdr:row>
      <xdr:rowOff>97789</xdr:rowOff>
    </xdr:to>
    <xdr:sp textlink="">
      <xdr:nvSpPr>
        <xdr:cNvPr id="451" name="楕円 450">
          <a:extLst>
            <a:ext uri="{FF2B5EF4-FFF2-40B4-BE49-F238E27FC236}">
              <a16:creationId xmlns:a16="http://schemas.microsoft.com/office/drawing/2014/main" id="{00000000-0008-0000-0400-0000C3010000}"/>
            </a:ext>
          </a:extLst>
        </xdr:cNvPr>
        <xdr:cNvSpPr/>
      </xdr:nvSpPr>
      <xdr:spPr>
        <a:xfrm>
          <a:off x="12954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82566</xdr:rowOff>
    </xdr:from>
    <xdr:ext cx="762000" cy="259045"/>
    <xdr:sp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112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岡山県総社市</a:t>
          </a:r>
        </a:p>
      </xdr:txBody>
    </xdr:sp>
    <xdr:clientData/>
  </xdr:twoCellAnchor>
  <xdr:twoCellAnchor>
    <xdr:from>
      <xdr:col>39</xdr:col>
      <xdr:colOff>1066800</xdr:colOff>
      <xdr:row>0</xdr:row>
      <xdr:rowOff>0</xdr:rowOff>
    </xdr:from>
    <xdr:to>
      <xdr:col>41</xdr:col>
      <xdr:colOff>501650</xdr:colOff>
      <xdr:row>2</xdr:row>
      <xdr:rowOff>38100</xdr:rowOff>
    </xdr:to>
    <xdr:sp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125438</xdr:rowOff>
    </xdr:from>
    <xdr:to>
      <xdr:col>29</xdr:col>
      <xdr:colOff>127000</xdr:colOff>
      <xdr:row>18</xdr:row>
      <xdr:rowOff>92005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87713"/>
          <a:ext cx="647700" cy="1380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92005</xdr:rowOff>
    </xdr:from>
    <xdr:to>
      <xdr:col>26</xdr:col>
      <xdr:colOff>50800</xdr:colOff>
      <xdr:row>18</xdr:row>
      <xdr:rowOff>134391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25730"/>
          <a:ext cx="698500" cy="423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134391</xdr:rowOff>
    </xdr:from>
    <xdr:to>
      <xdr:col>22</xdr:col>
      <xdr:colOff>114300</xdr:colOff>
      <xdr:row>18</xdr:row>
      <xdr:rowOff>153918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68116"/>
          <a:ext cx="698500" cy="195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153918</xdr:rowOff>
    </xdr:from>
    <xdr:to>
      <xdr:col>18</xdr:col>
      <xdr:colOff>177800</xdr:colOff>
      <xdr:row>19</xdr:row>
      <xdr:rowOff>11157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87643"/>
          <a:ext cx="698500" cy="286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40824</xdr:rowOff>
    </xdr:from>
    <xdr:to>
      <xdr:col>15</xdr:col>
      <xdr:colOff>101600</xdr:colOff>
      <xdr:row>17</xdr:row>
      <xdr:rowOff>142424</xdr:rowOff>
    </xdr:to>
    <xdr:sp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030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152601</xdr:rowOff>
    </xdr:from>
    <xdr:ext cx="762000" cy="259045"/>
    <xdr:sp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71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74638</xdr:rowOff>
    </xdr:from>
    <xdr:to>
      <xdr:col>29</xdr:col>
      <xdr:colOff>177800</xdr:colOff>
      <xdr:row>18</xdr:row>
      <xdr:rowOff>4788</xdr:rowOff>
    </xdr:to>
    <xdr:sp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369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46715</xdr:rowOff>
    </xdr:from>
    <xdr:ext cx="762000" cy="259045"/>
    <xdr:sp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08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41205</xdr:rowOff>
    </xdr:from>
    <xdr:to>
      <xdr:col>26</xdr:col>
      <xdr:colOff>101600</xdr:colOff>
      <xdr:row>18</xdr:row>
      <xdr:rowOff>142805</xdr:rowOff>
    </xdr:to>
    <xdr:sp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749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127582</xdr:rowOff>
    </xdr:from>
    <xdr:ext cx="736600" cy="259045"/>
    <xdr:sp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61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83591</xdr:rowOff>
    </xdr:from>
    <xdr:to>
      <xdr:col>22</xdr:col>
      <xdr:colOff>165100</xdr:colOff>
      <xdr:row>19</xdr:row>
      <xdr:rowOff>13741</xdr:rowOff>
    </xdr:to>
    <xdr:sp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173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169968</xdr:rowOff>
    </xdr:from>
    <xdr:ext cx="762000" cy="259045"/>
    <xdr:sp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0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103118</xdr:rowOff>
    </xdr:from>
    <xdr:to>
      <xdr:col>19</xdr:col>
      <xdr:colOff>38100</xdr:colOff>
      <xdr:row>19</xdr:row>
      <xdr:rowOff>33268</xdr:rowOff>
    </xdr:to>
    <xdr:sp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368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18045</xdr:rowOff>
    </xdr:from>
    <xdr:ext cx="762000" cy="259045"/>
    <xdr:sp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23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131807</xdr:rowOff>
    </xdr:from>
    <xdr:to>
      <xdr:col>15</xdr:col>
      <xdr:colOff>101600</xdr:colOff>
      <xdr:row>19</xdr:row>
      <xdr:rowOff>61957</xdr:rowOff>
    </xdr:to>
    <xdr:sp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655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46734</xdr:rowOff>
    </xdr:from>
    <xdr:ext cx="762000" cy="259045"/>
    <xdr:sp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51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259523</xdr:rowOff>
    </xdr:from>
    <xdr:to>
      <xdr:col>29</xdr:col>
      <xdr:colOff>127000</xdr:colOff>
      <xdr:row>35</xdr:row>
      <xdr:rowOff>288261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869873"/>
          <a:ext cx="647700" cy="287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244566</xdr:rowOff>
    </xdr:from>
    <xdr:to>
      <xdr:col>26</xdr:col>
      <xdr:colOff>50800</xdr:colOff>
      <xdr:row>35</xdr:row>
      <xdr:rowOff>259523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854916"/>
          <a:ext cx="698500" cy="149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140357</xdr:rowOff>
    </xdr:from>
    <xdr:to>
      <xdr:col>22</xdr:col>
      <xdr:colOff>114300</xdr:colOff>
      <xdr:row>35</xdr:row>
      <xdr:rowOff>244566</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750707"/>
          <a:ext cx="698500" cy="1042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140357</xdr:rowOff>
    </xdr:from>
    <xdr:to>
      <xdr:col>18</xdr:col>
      <xdr:colOff>177800</xdr:colOff>
      <xdr:row>35</xdr:row>
      <xdr:rowOff>218309</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750707"/>
          <a:ext cx="698500" cy="779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53111</xdr:rowOff>
    </xdr:from>
    <xdr:to>
      <xdr:col>15</xdr:col>
      <xdr:colOff>101600</xdr:colOff>
      <xdr:row>35</xdr:row>
      <xdr:rowOff>154711</xdr:rowOff>
    </xdr:to>
    <xdr:sp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663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164888</xdr:rowOff>
    </xdr:from>
    <xdr:ext cx="762000" cy="259045"/>
    <xdr:sp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43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237461</xdr:rowOff>
    </xdr:from>
    <xdr:to>
      <xdr:col>29</xdr:col>
      <xdr:colOff>177800</xdr:colOff>
      <xdr:row>35</xdr:row>
      <xdr:rowOff>339061</xdr:rowOff>
    </xdr:to>
    <xdr:sp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478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209538</xdr:rowOff>
    </xdr:from>
    <xdr:ext cx="762000" cy="259045"/>
    <xdr:sp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1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208723</xdr:rowOff>
    </xdr:from>
    <xdr:to>
      <xdr:col>26</xdr:col>
      <xdr:colOff>101600</xdr:colOff>
      <xdr:row>35</xdr:row>
      <xdr:rowOff>310323</xdr:rowOff>
    </xdr:to>
    <xdr:sp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190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295100</xdr:rowOff>
    </xdr:from>
    <xdr:ext cx="736600" cy="259045"/>
    <xdr:sp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054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193766</xdr:rowOff>
    </xdr:from>
    <xdr:to>
      <xdr:col>22</xdr:col>
      <xdr:colOff>165100</xdr:colOff>
      <xdr:row>35</xdr:row>
      <xdr:rowOff>295366</xdr:rowOff>
    </xdr:to>
    <xdr:sp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041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280143</xdr:rowOff>
    </xdr:from>
    <xdr:ext cx="762000" cy="259045"/>
    <xdr:sp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890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89557</xdr:rowOff>
    </xdr:from>
    <xdr:to>
      <xdr:col>19</xdr:col>
      <xdr:colOff>38100</xdr:colOff>
      <xdr:row>35</xdr:row>
      <xdr:rowOff>191157</xdr:rowOff>
    </xdr:to>
    <xdr:sp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6999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201334</xdr:rowOff>
    </xdr:from>
    <xdr:ext cx="762000" cy="259045"/>
    <xdr:sp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468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167509</xdr:rowOff>
    </xdr:from>
    <xdr:to>
      <xdr:col>15</xdr:col>
      <xdr:colOff>101600</xdr:colOff>
      <xdr:row>35</xdr:row>
      <xdr:rowOff>269109</xdr:rowOff>
    </xdr:to>
    <xdr:sp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7778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253886</xdr:rowOff>
    </xdr:from>
    <xdr:ext cx="762000" cy="259045"/>
    <xdr:sp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864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岡山県総社市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69,625
67,682
211.90
36,869,714
35,519,420
911,214
18,150,227
32,553,162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87253</xdr:rowOff>
    </xdr:from>
    <xdr:to>
      <xdr:col>24</xdr:col>
      <xdr:colOff>63500</xdr:colOff>
      <xdr:row>35</xdr:row>
      <xdr:rowOff>168749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88003"/>
          <a:ext cx="838200" cy="81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168749</xdr:rowOff>
    </xdr:from>
    <xdr:to>
      <xdr:col>19</xdr:col>
      <xdr:colOff>177800</xdr:colOff>
      <xdr:row>36</xdr:row>
      <xdr:rowOff>56392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69499"/>
          <a:ext cx="889000" cy="59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7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56392</xdr:rowOff>
    </xdr:from>
    <xdr:to>
      <xdr:col>15</xdr:col>
      <xdr:colOff>50800</xdr:colOff>
      <xdr:row>36</xdr:row>
      <xdr:rowOff>82321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28592"/>
          <a:ext cx="889000" cy="25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82321</xdr:rowOff>
    </xdr:from>
    <xdr:to>
      <xdr:col>10</xdr:col>
      <xdr:colOff>114300</xdr:colOff>
      <xdr:row>36</xdr:row>
      <xdr:rowOff>100054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54521"/>
          <a:ext cx="889000" cy="17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127008</xdr:rowOff>
    </xdr:from>
    <xdr:ext cx="534377" cy="259045"/>
    <xdr:sp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61174</xdr:rowOff>
    </xdr:from>
    <xdr:to>
      <xdr:col>6</xdr:col>
      <xdr:colOff>38100</xdr:colOff>
      <xdr:row>35</xdr:row>
      <xdr:rowOff>162774</xdr:rowOff>
    </xdr:to>
    <xdr:sp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061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7851</xdr:rowOff>
    </xdr:from>
    <xdr:ext cx="534377" cy="259045"/>
    <xdr:sp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5837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36453</xdr:rowOff>
    </xdr:from>
    <xdr:to>
      <xdr:col>24</xdr:col>
      <xdr:colOff>114300</xdr:colOff>
      <xdr:row>35</xdr:row>
      <xdr:rowOff>138053</xdr:rowOff>
    </xdr:to>
    <xdr:sp textlink="">
      <xdr:nvSpPr>
        <xdr:cNvPr id="82" name="楕円 81">
          <a:extLst>
            <a:ext uri="{FF2B5EF4-FFF2-40B4-BE49-F238E27FC236}">
              <a16:creationId xmlns:a16="http://schemas.microsoft.com/office/drawing/2014/main" id="{00000000-0008-0000-0600-000052000000}"/>
            </a:ext>
          </a:extLst>
        </xdr:cNvPr>
        <xdr:cNvSpPr/>
      </xdr:nvSpPr>
      <xdr:spPr>
        <a:xfrm>
          <a:off x="4584700" y="6037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59330</xdr:rowOff>
    </xdr:from>
    <xdr:ext cx="534377" cy="259045"/>
    <xdr:sp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8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117949</xdr:rowOff>
    </xdr:from>
    <xdr:to>
      <xdr:col>20</xdr:col>
      <xdr:colOff>38100</xdr:colOff>
      <xdr:row>36</xdr:row>
      <xdr:rowOff>48099</xdr:rowOff>
    </xdr:to>
    <xdr:sp textlink="">
      <xdr:nvSpPr>
        <xdr:cNvPr id="84" name="楕円 83">
          <a:extLst>
            <a:ext uri="{FF2B5EF4-FFF2-40B4-BE49-F238E27FC236}">
              <a16:creationId xmlns:a16="http://schemas.microsoft.com/office/drawing/2014/main" id="{00000000-0008-0000-0600-000054000000}"/>
            </a:ext>
          </a:extLst>
        </xdr:cNvPr>
        <xdr:cNvSpPr/>
      </xdr:nvSpPr>
      <xdr:spPr>
        <a:xfrm>
          <a:off x="3746500" y="611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64626</xdr:rowOff>
    </xdr:from>
    <xdr:ext cx="534377" cy="259045"/>
    <xdr:sp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893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5592</xdr:rowOff>
    </xdr:from>
    <xdr:to>
      <xdr:col>15</xdr:col>
      <xdr:colOff>101600</xdr:colOff>
      <xdr:row>36</xdr:row>
      <xdr:rowOff>107192</xdr:rowOff>
    </xdr:to>
    <xdr:sp textlink="">
      <xdr:nvSpPr>
        <xdr:cNvPr id="86" name="楕円 85">
          <a:extLst>
            <a:ext uri="{FF2B5EF4-FFF2-40B4-BE49-F238E27FC236}">
              <a16:creationId xmlns:a16="http://schemas.microsoft.com/office/drawing/2014/main" id="{00000000-0008-0000-0600-000056000000}"/>
            </a:ext>
          </a:extLst>
        </xdr:cNvPr>
        <xdr:cNvSpPr/>
      </xdr:nvSpPr>
      <xdr:spPr>
        <a:xfrm>
          <a:off x="2857500" y="617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123719</xdr:rowOff>
    </xdr:from>
    <xdr:ext cx="534377" cy="259045"/>
    <xdr:sp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53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31521</xdr:rowOff>
    </xdr:from>
    <xdr:to>
      <xdr:col>10</xdr:col>
      <xdr:colOff>165100</xdr:colOff>
      <xdr:row>36</xdr:row>
      <xdr:rowOff>133121</xdr:rowOff>
    </xdr:to>
    <xdr:sp textlink="">
      <xdr:nvSpPr>
        <xdr:cNvPr id="88" name="楕円 87">
          <a:extLst>
            <a:ext uri="{FF2B5EF4-FFF2-40B4-BE49-F238E27FC236}">
              <a16:creationId xmlns:a16="http://schemas.microsoft.com/office/drawing/2014/main" id="{00000000-0008-0000-0600-000058000000}"/>
            </a:ext>
          </a:extLst>
        </xdr:cNvPr>
        <xdr:cNvSpPr/>
      </xdr:nvSpPr>
      <xdr:spPr>
        <a:xfrm>
          <a:off x="1968500" y="620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149648</xdr:rowOff>
    </xdr:from>
    <xdr:ext cx="534377" cy="259045"/>
    <xdr:sp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78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49254</xdr:rowOff>
    </xdr:from>
    <xdr:to>
      <xdr:col>6</xdr:col>
      <xdr:colOff>38100</xdr:colOff>
      <xdr:row>36</xdr:row>
      <xdr:rowOff>150854</xdr:rowOff>
    </xdr:to>
    <xdr:sp textlink="">
      <xdr:nvSpPr>
        <xdr:cNvPr id="90" name="楕円 89">
          <a:extLst>
            <a:ext uri="{FF2B5EF4-FFF2-40B4-BE49-F238E27FC236}">
              <a16:creationId xmlns:a16="http://schemas.microsoft.com/office/drawing/2014/main" id="{00000000-0008-0000-0600-00005A000000}"/>
            </a:ext>
          </a:extLst>
        </xdr:cNvPr>
        <xdr:cNvSpPr/>
      </xdr:nvSpPr>
      <xdr:spPr>
        <a:xfrm>
          <a:off x="1079500" y="622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141981</xdr:rowOff>
    </xdr:from>
    <xdr:ext cx="534377" cy="259045"/>
    <xdr:sp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314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97441</xdr:rowOff>
    </xdr:from>
    <xdr:to>
      <xdr:col>24</xdr:col>
      <xdr:colOff>63500</xdr:colOff>
      <xdr:row>57</xdr:row>
      <xdr:rowOff>139602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698641"/>
          <a:ext cx="838200" cy="213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124667</xdr:rowOff>
    </xdr:from>
    <xdr:to>
      <xdr:col>19</xdr:col>
      <xdr:colOff>177800</xdr:colOff>
      <xdr:row>57</xdr:row>
      <xdr:rowOff>139602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897317"/>
          <a:ext cx="889000" cy="14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124667</xdr:rowOff>
    </xdr:from>
    <xdr:to>
      <xdr:col>15</xdr:col>
      <xdr:colOff>50800</xdr:colOff>
      <xdr:row>57</xdr:row>
      <xdr:rowOff>168961</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897317"/>
          <a:ext cx="889000" cy="4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168961</xdr:rowOff>
    </xdr:from>
    <xdr:to>
      <xdr:col>10</xdr:col>
      <xdr:colOff>114300</xdr:colOff>
      <xdr:row>58</xdr:row>
      <xdr:rowOff>82202</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941611"/>
          <a:ext cx="889000" cy="84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111586</xdr:rowOff>
    </xdr:from>
    <xdr:to>
      <xdr:col>6</xdr:col>
      <xdr:colOff>38100</xdr:colOff>
      <xdr:row>57</xdr:row>
      <xdr:rowOff>41736</xdr:rowOff>
    </xdr:to>
    <xdr:sp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1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58263</xdr:rowOff>
    </xdr:from>
    <xdr:ext cx="534377" cy="259045"/>
    <xdr:sp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488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46641</xdr:rowOff>
    </xdr:from>
    <xdr:to>
      <xdr:col>24</xdr:col>
      <xdr:colOff>114300</xdr:colOff>
      <xdr:row>56</xdr:row>
      <xdr:rowOff>148241</xdr:rowOff>
    </xdr:to>
    <xdr:sp textlink="">
      <xdr:nvSpPr>
        <xdr:cNvPr id="142" name="楕円 141">
          <a:extLst>
            <a:ext uri="{FF2B5EF4-FFF2-40B4-BE49-F238E27FC236}">
              <a16:creationId xmlns:a16="http://schemas.microsoft.com/office/drawing/2014/main" id="{00000000-0008-0000-0600-00008E000000}"/>
            </a:ext>
          </a:extLst>
        </xdr:cNvPr>
        <xdr:cNvSpPr/>
      </xdr:nvSpPr>
      <xdr:spPr>
        <a:xfrm>
          <a:off x="4584700" y="964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69518</xdr:rowOff>
    </xdr:from>
    <xdr:ext cx="534377" cy="259045"/>
    <xdr:sp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49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88802</xdr:rowOff>
    </xdr:from>
    <xdr:to>
      <xdr:col>20</xdr:col>
      <xdr:colOff>38100</xdr:colOff>
      <xdr:row>58</xdr:row>
      <xdr:rowOff>18952</xdr:rowOff>
    </xdr:to>
    <xdr:sp textlink="">
      <xdr:nvSpPr>
        <xdr:cNvPr id="144" name="楕円 143">
          <a:extLst>
            <a:ext uri="{FF2B5EF4-FFF2-40B4-BE49-F238E27FC236}">
              <a16:creationId xmlns:a16="http://schemas.microsoft.com/office/drawing/2014/main" id="{00000000-0008-0000-0600-000090000000}"/>
            </a:ext>
          </a:extLst>
        </xdr:cNvPr>
        <xdr:cNvSpPr/>
      </xdr:nvSpPr>
      <xdr:spPr>
        <a:xfrm>
          <a:off x="3746500" y="9861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10079</xdr:rowOff>
    </xdr:from>
    <xdr:ext cx="534377" cy="259045"/>
    <xdr:sp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954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73867</xdr:rowOff>
    </xdr:from>
    <xdr:to>
      <xdr:col>15</xdr:col>
      <xdr:colOff>101600</xdr:colOff>
      <xdr:row>58</xdr:row>
      <xdr:rowOff>4017</xdr:rowOff>
    </xdr:to>
    <xdr:sp textlink="">
      <xdr:nvSpPr>
        <xdr:cNvPr id="146" name="楕円 145">
          <a:extLst>
            <a:ext uri="{FF2B5EF4-FFF2-40B4-BE49-F238E27FC236}">
              <a16:creationId xmlns:a16="http://schemas.microsoft.com/office/drawing/2014/main" id="{00000000-0008-0000-0600-000092000000}"/>
            </a:ext>
          </a:extLst>
        </xdr:cNvPr>
        <xdr:cNvSpPr/>
      </xdr:nvSpPr>
      <xdr:spPr>
        <a:xfrm>
          <a:off x="2857500" y="984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166594</xdr:rowOff>
    </xdr:from>
    <xdr:ext cx="534377" cy="259045"/>
    <xdr:sp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939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118161</xdr:rowOff>
    </xdr:from>
    <xdr:to>
      <xdr:col>10</xdr:col>
      <xdr:colOff>165100</xdr:colOff>
      <xdr:row>58</xdr:row>
      <xdr:rowOff>48311</xdr:rowOff>
    </xdr:to>
    <xdr:sp textlink="">
      <xdr:nvSpPr>
        <xdr:cNvPr id="148" name="楕円 147">
          <a:extLst>
            <a:ext uri="{FF2B5EF4-FFF2-40B4-BE49-F238E27FC236}">
              <a16:creationId xmlns:a16="http://schemas.microsoft.com/office/drawing/2014/main" id="{00000000-0008-0000-0600-000094000000}"/>
            </a:ext>
          </a:extLst>
        </xdr:cNvPr>
        <xdr:cNvSpPr/>
      </xdr:nvSpPr>
      <xdr:spPr>
        <a:xfrm>
          <a:off x="1968500" y="9890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39438</xdr:rowOff>
    </xdr:from>
    <xdr:ext cx="534377" cy="259045"/>
    <xdr:sp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983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31402</xdr:rowOff>
    </xdr:from>
    <xdr:to>
      <xdr:col>6</xdr:col>
      <xdr:colOff>38100</xdr:colOff>
      <xdr:row>58</xdr:row>
      <xdr:rowOff>133002</xdr:rowOff>
    </xdr:to>
    <xdr:sp textlink="">
      <xdr:nvSpPr>
        <xdr:cNvPr id="150" name="楕円 149">
          <a:extLst>
            <a:ext uri="{FF2B5EF4-FFF2-40B4-BE49-F238E27FC236}">
              <a16:creationId xmlns:a16="http://schemas.microsoft.com/office/drawing/2014/main" id="{00000000-0008-0000-0600-000096000000}"/>
            </a:ext>
          </a:extLst>
        </xdr:cNvPr>
        <xdr:cNvSpPr/>
      </xdr:nvSpPr>
      <xdr:spPr>
        <a:xfrm>
          <a:off x="1079500" y="997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124129</xdr:rowOff>
    </xdr:from>
    <xdr:ext cx="534377" cy="259045"/>
    <xdr:sp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06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122822</xdr:rowOff>
    </xdr:from>
    <xdr:to>
      <xdr:col>24</xdr:col>
      <xdr:colOff>63500</xdr:colOff>
      <xdr:row>77</xdr:row>
      <xdr:rowOff>137413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324472"/>
          <a:ext cx="838200" cy="14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86262</xdr:rowOff>
    </xdr:from>
    <xdr:ext cx="469744" cy="259045"/>
    <xdr:sp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87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122822</xdr:rowOff>
    </xdr:from>
    <xdr:to>
      <xdr:col>19</xdr:col>
      <xdr:colOff>177800</xdr:colOff>
      <xdr:row>78</xdr:row>
      <xdr:rowOff>7950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324472"/>
          <a:ext cx="889000" cy="56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43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7950</xdr:rowOff>
    </xdr:from>
    <xdr:to>
      <xdr:col>15</xdr:col>
      <xdr:colOff>50800</xdr:colOff>
      <xdr:row>78</xdr:row>
      <xdr:rowOff>28524</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38105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22961</xdr:rowOff>
    </xdr:from>
    <xdr:to>
      <xdr:col>10</xdr:col>
      <xdr:colOff>114300</xdr:colOff>
      <xdr:row>78</xdr:row>
      <xdr:rowOff>28524</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396061"/>
          <a:ext cx="889000" cy="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33007</xdr:rowOff>
    </xdr:from>
    <xdr:to>
      <xdr:col>6</xdr:col>
      <xdr:colOff>38100</xdr:colOff>
      <xdr:row>77</xdr:row>
      <xdr:rowOff>134607</xdr:rowOff>
    </xdr:to>
    <xdr:sp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151134</xdr:rowOff>
    </xdr:from>
    <xdr:ext cx="469744" cy="259045"/>
    <xdr:sp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0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86613</xdr:rowOff>
    </xdr:from>
    <xdr:to>
      <xdr:col>24</xdr:col>
      <xdr:colOff>114300</xdr:colOff>
      <xdr:row>78</xdr:row>
      <xdr:rowOff>16763</xdr:rowOff>
    </xdr:to>
    <xdr:sp textlink="">
      <xdr:nvSpPr>
        <xdr:cNvPr id="199" name="楕円 198">
          <a:extLst>
            <a:ext uri="{FF2B5EF4-FFF2-40B4-BE49-F238E27FC236}">
              <a16:creationId xmlns:a16="http://schemas.microsoft.com/office/drawing/2014/main" id="{00000000-0008-0000-0600-0000C7000000}"/>
            </a:ext>
          </a:extLst>
        </xdr:cNvPr>
        <xdr:cNvSpPr/>
      </xdr:nvSpPr>
      <xdr:spPr>
        <a:xfrm>
          <a:off x="4584700" y="1328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109490</xdr:rowOff>
    </xdr:from>
    <xdr:ext cx="469744" cy="259045"/>
    <xdr:sp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139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72022</xdr:rowOff>
    </xdr:from>
    <xdr:to>
      <xdr:col>20</xdr:col>
      <xdr:colOff>38100</xdr:colOff>
      <xdr:row>78</xdr:row>
      <xdr:rowOff>2172</xdr:rowOff>
    </xdr:to>
    <xdr:sp textlink="">
      <xdr:nvSpPr>
        <xdr:cNvPr id="201" name="楕円 200">
          <a:extLst>
            <a:ext uri="{FF2B5EF4-FFF2-40B4-BE49-F238E27FC236}">
              <a16:creationId xmlns:a16="http://schemas.microsoft.com/office/drawing/2014/main" id="{00000000-0008-0000-0600-0000C9000000}"/>
            </a:ext>
          </a:extLst>
        </xdr:cNvPr>
        <xdr:cNvSpPr/>
      </xdr:nvSpPr>
      <xdr:spPr>
        <a:xfrm>
          <a:off x="3746500" y="1327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18699</xdr:rowOff>
    </xdr:from>
    <xdr:ext cx="469744" cy="259045"/>
    <xdr:sp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04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128600</xdr:rowOff>
    </xdr:from>
    <xdr:to>
      <xdr:col>15</xdr:col>
      <xdr:colOff>101600</xdr:colOff>
      <xdr:row>78</xdr:row>
      <xdr:rowOff>58750</xdr:rowOff>
    </xdr:to>
    <xdr:sp textlink="">
      <xdr:nvSpPr>
        <xdr:cNvPr id="203" name="楕円 202">
          <a:extLst>
            <a:ext uri="{FF2B5EF4-FFF2-40B4-BE49-F238E27FC236}">
              <a16:creationId xmlns:a16="http://schemas.microsoft.com/office/drawing/2014/main" id="{00000000-0008-0000-0600-0000CB000000}"/>
            </a:ext>
          </a:extLst>
        </xdr:cNvPr>
        <xdr:cNvSpPr/>
      </xdr:nvSpPr>
      <xdr:spPr>
        <a:xfrm>
          <a:off x="2857500" y="133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49877</xdr:rowOff>
    </xdr:from>
    <xdr:ext cx="469744" cy="259045"/>
    <xdr:sp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22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149174</xdr:rowOff>
    </xdr:from>
    <xdr:to>
      <xdr:col>10</xdr:col>
      <xdr:colOff>165100</xdr:colOff>
      <xdr:row>78</xdr:row>
      <xdr:rowOff>79324</xdr:rowOff>
    </xdr:to>
    <xdr:sp textlink="">
      <xdr:nvSpPr>
        <xdr:cNvPr id="205" name="楕円 204">
          <a:extLst>
            <a:ext uri="{FF2B5EF4-FFF2-40B4-BE49-F238E27FC236}">
              <a16:creationId xmlns:a16="http://schemas.microsoft.com/office/drawing/2014/main" id="{00000000-0008-0000-0600-0000CD000000}"/>
            </a:ext>
          </a:extLst>
        </xdr:cNvPr>
        <xdr:cNvSpPr/>
      </xdr:nvSpPr>
      <xdr:spPr>
        <a:xfrm>
          <a:off x="1968500" y="13350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70451</xdr:rowOff>
    </xdr:from>
    <xdr:ext cx="469744" cy="259045"/>
    <xdr:sp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43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143611</xdr:rowOff>
    </xdr:from>
    <xdr:to>
      <xdr:col>6</xdr:col>
      <xdr:colOff>38100</xdr:colOff>
      <xdr:row>78</xdr:row>
      <xdr:rowOff>73761</xdr:rowOff>
    </xdr:to>
    <xdr:sp textlink="">
      <xdr:nvSpPr>
        <xdr:cNvPr id="207" name="楕円 206">
          <a:extLst>
            <a:ext uri="{FF2B5EF4-FFF2-40B4-BE49-F238E27FC236}">
              <a16:creationId xmlns:a16="http://schemas.microsoft.com/office/drawing/2014/main" id="{00000000-0008-0000-0600-0000CF000000}"/>
            </a:ext>
          </a:extLst>
        </xdr:cNvPr>
        <xdr:cNvSpPr/>
      </xdr:nvSpPr>
      <xdr:spPr>
        <a:xfrm>
          <a:off x="1079500" y="1334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64888</xdr:rowOff>
    </xdr:from>
    <xdr:ext cx="469744" cy="259045"/>
    <xdr:sp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3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156527</xdr:rowOff>
    </xdr:from>
    <xdr:to>
      <xdr:col>24</xdr:col>
      <xdr:colOff>63500</xdr:colOff>
      <xdr:row>95</xdr:row>
      <xdr:rowOff>145580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272827"/>
          <a:ext cx="838200" cy="160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145580</xdr:rowOff>
    </xdr:from>
    <xdr:to>
      <xdr:col>19</xdr:col>
      <xdr:colOff>177800</xdr:colOff>
      <xdr:row>96</xdr:row>
      <xdr:rowOff>52515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433330"/>
          <a:ext cx="889000" cy="7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41884</xdr:rowOff>
    </xdr:from>
    <xdr:to>
      <xdr:col>15</xdr:col>
      <xdr:colOff>50800</xdr:colOff>
      <xdr:row>96</xdr:row>
      <xdr:rowOff>52515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329634"/>
          <a:ext cx="889000" cy="182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41884</xdr:rowOff>
    </xdr:from>
    <xdr:to>
      <xdr:col>10</xdr:col>
      <xdr:colOff>114300</xdr:colOff>
      <xdr:row>97</xdr:row>
      <xdr:rowOff>15202</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329634"/>
          <a:ext cx="889000" cy="31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125197</xdr:rowOff>
    </xdr:from>
    <xdr:to>
      <xdr:col>6</xdr:col>
      <xdr:colOff>38100</xdr:colOff>
      <xdr:row>96</xdr:row>
      <xdr:rowOff>55347</xdr:rowOff>
    </xdr:to>
    <xdr:sp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41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71874</xdr:rowOff>
    </xdr:from>
    <xdr:ext cx="599010" cy="259045"/>
    <xdr:sp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30795" y="16188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105727</xdr:rowOff>
    </xdr:from>
    <xdr:to>
      <xdr:col>24</xdr:col>
      <xdr:colOff>114300</xdr:colOff>
      <xdr:row>95</xdr:row>
      <xdr:rowOff>35877</xdr:rowOff>
    </xdr:to>
    <xdr:sp textlink="">
      <xdr:nvSpPr>
        <xdr:cNvPr id="257" name="楕円 256">
          <a:extLst>
            <a:ext uri="{FF2B5EF4-FFF2-40B4-BE49-F238E27FC236}">
              <a16:creationId xmlns:a16="http://schemas.microsoft.com/office/drawing/2014/main" id="{00000000-0008-0000-0600-000001010000}"/>
            </a:ext>
          </a:extLst>
        </xdr:cNvPr>
        <xdr:cNvSpPr/>
      </xdr:nvSpPr>
      <xdr:spPr>
        <a:xfrm>
          <a:off x="4584700" y="1622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128604</xdr:rowOff>
    </xdr:from>
    <xdr:ext cx="599010" cy="259045"/>
    <xdr:sp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07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94780</xdr:rowOff>
    </xdr:from>
    <xdr:to>
      <xdr:col>20</xdr:col>
      <xdr:colOff>38100</xdr:colOff>
      <xdr:row>96</xdr:row>
      <xdr:rowOff>24930</xdr:rowOff>
    </xdr:to>
    <xdr:sp textlink="">
      <xdr:nvSpPr>
        <xdr:cNvPr id="259" name="楕円 258">
          <a:extLst>
            <a:ext uri="{FF2B5EF4-FFF2-40B4-BE49-F238E27FC236}">
              <a16:creationId xmlns:a16="http://schemas.microsoft.com/office/drawing/2014/main" id="{00000000-0008-0000-0600-000003010000}"/>
            </a:ext>
          </a:extLst>
        </xdr:cNvPr>
        <xdr:cNvSpPr/>
      </xdr:nvSpPr>
      <xdr:spPr>
        <a:xfrm>
          <a:off x="3746500" y="1638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16057</xdr:rowOff>
    </xdr:from>
    <xdr:ext cx="599010" cy="259045"/>
    <xdr:sp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475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1715</xdr:rowOff>
    </xdr:from>
    <xdr:to>
      <xdr:col>15</xdr:col>
      <xdr:colOff>101600</xdr:colOff>
      <xdr:row>96</xdr:row>
      <xdr:rowOff>103315</xdr:rowOff>
    </xdr:to>
    <xdr:sp textlink="">
      <xdr:nvSpPr>
        <xdr:cNvPr id="261" name="楕円 260">
          <a:extLst>
            <a:ext uri="{FF2B5EF4-FFF2-40B4-BE49-F238E27FC236}">
              <a16:creationId xmlns:a16="http://schemas.microsoft.com/office/drawing/2014/main" id="{00000000-0008-0000-0600-000005010000}"/>
            </a:ext>
          </a:extLst>
        </xdr:cNvPr>
        <xdr:cNvSpPr/>
      </xdr:nvSpPr>
      <xdr:spPr>
        <a:xfrm>
          <a:off x="2857500" y="1646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119842</xdr:rowOff>
    </xdr:from>
    <xdr:ext cx="534377" cy="259045"/>
    <xdr:sp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23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162534</xdr:rowOff>
    </xdr:from>
    <xdr:to>
      <xdr:col>10</xdr:col>
      <xdr:colOff>165100</xdr:colOff>
      <xdr:row>95</xdr:row>
      <xdr:rowOff>92684</xdr:rowOff>
    </xdr:to>
    <xdr:sp textlink="">
      <xdr:nvSpPr>
        <xdr:cNvPr id="263" name="楕円 262">
          <a:extLst>
            <a:ext uri="{FF2B5EF4-FFF2-40B4-BE49-F238E27FC236}">
              <a16:creationId xmlns:a16="http://schemas.microsoft.com/office/drawing/2014/main" id="{00000000-0008-0000-0600-000007010000}"/>
            </a:ext>
          </a:extLst>
        </xdr:cNvPr>
        <xdr:cNvSpPr/>
      </xdr:nvSpPr>
      <xdr:spPr>
        <a:xfrm>
          <a:off x="1968500" y="16278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109211</xdr:rowOff>
    </xdr:from>
    <xdr:ext cx="599010" cy="259045"/>
    <xdr:sp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054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135852</xdr:rowOff>
    </xdr:from>
    <xdr:to>
      <xdr:col>6</xdr:col>
      <xdr:colOff>38100</xdr:colOff>
      <xdr:row>97</xdr:row>
      <xdr:rowOff>66002</xdr:rowOff>
    </xdr:to>
    <xdr:sp textlink="">
      <xdr:nvSpPr>
        <xdr:cNvPr id="265" name="楕円 264">
          <a:extLst>
            <a:ext uri="{FF2B5EF4-FFF2-40B4-BE49-F238E27FC236}">
              <a16:creationId xmlns:a16="http://schemas.microsoft.com/office/drawing/2014/main" id="{00000000-0008-0000-0600-000009010000}"/>
            </a:ext>
          </a:extLst>
        </xdr:cNvPr>
        <xdr:cNvSpPr/>
      </xdr:nvSpPr>
      <xdr:spPr>
        <a:xfrm>
          <a:off x="1079500" y="1659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57129</xdr:rowOff>
    </xdr:from>
    <xdr:ext cx="534377" cy="259045"/>
    <xdr:sp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687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87724</xdr:rowOff>
    </xdr:from>
    <xdr:to>
      <xdr:col>55</xdr:col>
      <xdr:colOff>0</xdr:colOff>
      <xdr:row>37</xdr:row>
      <xdr:rowOff>19258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259924"/>
          <a:ext cx="838200" cy="102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44500</xdr:rowOff>
    </xdr:from>
    <xdr:ext cx="534377" cy="259045"/>
    <xdr:sp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045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49784</xdr:rowOff>
    </xdr:from>
    <xdr:to>
      <xdr:col>50</xdr:col>
      <xdr:colOff>114300</xdr:colOff>
      <xdr:row>36</xdr:row>
      <xdr:rowOff>87724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6221984"/>
          <a:ext cx="889000" cy="3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132023</xdr:rowOff>
    </xdr:from>
    <xdr:ext cx="534377" cy="259045"/>
    <xdr:sp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596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49784</xdr:rowOff>
    </xdr:from>
    <xdr:to>
      <xdr:col>45</xdr:col>
      <xdr:colOff>177800</xdr:colOff>
      <xdr:row>36</xdr:row>
      <xdr:rowOff>126289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221984"/>
          <a:ext cx="889000" cy="76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104703</xdr:rowOff>
    </xdr:from>
    <xdr:ext cx="534377" cy="259045"/>
    <xdr:sp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27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149263</xdr:rowOff>
    </xdr:from>
    <xdr:to>
      <xdr:col>41</xdr:col>
      <xdr:colOff>50800</xdr:colOff>
      <xdr:row>36</xdr:row>
      <xdr:rowOff>126289</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464213"/>
          <a:ext cx="889000" cy="834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154281</xdr:rowOff>
    </xdr:from>
    <xdr:ext cx="534377" cy="259045"/>
    <xdr:sp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598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152993</xdr:rowOff>
    </xdr:from>
    <xdr:ext cx="599010" cy="259045"/>
    <xdr:sp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12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139908</xdr:rowOff>
    </xdr:from>
    <xdr:to>
      <xdr:col>55</xdr:col>
      <xdr:colOff>50800</xdr:colOff>
      <xdr:row>37</xdr:row>
      <xdr:rowOff>70058</xdr:rowOff>
    </xdr:to>
    <xdr:sp textlink="">
      <xdr:nvSpPr>
        <xdr:cNvPr id="314" name="楕円 313">
          <a:extLst>
            <a:ext uri="{FF2B5EF4-FFF2-40B4-BE49-F238E27FC236}">
              <a16:creationId xmlns:a16="http://schemas.microsoft.com/office/drawing/2014/main" id="{00000000-0008-0000-0600-00003A010000}"/>
            </a:ext>
          </a:extLst>
        </xdr:cNvPr>
        <xdr:cNvSpPr/>
      </xdr:nvSpPr>
      <xdr:spPr>
        <a:xfrm>
          <a:off x="10426700" y="631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118335</xdr:rowOff>
    </xdr:from>
    <xdr:ext cx="534377" cy="259045"/>
    <xdr:sp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290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36924</xdr:rowOff>
    </xdr:from>
    <xdr:to>
      <xdr:col>50</xdr:col>
      <xdr:colOff>165100</xdr:colOff>
      <xdr:row>36</xdr:row>
      <xdr:rowOff>138524</xdr:rowOff>
    </xdr:to>
    <xdr:sp textlink="">
      <xdr:nvSpPr>
        <xdr:cNvPr id="316" name="楕円 315">
          <a:extLst>
            <a:ext uri="{FF2B5EF4-FFF2-40B4-BE49-F238E27FC236}">
              <a16:creationId xmlns:a16="http://schemas.microsoft.com/office/drawing/2014/main" id="{00000000-0008-0000-0600-00003C010000}"/>
            </a:ext>
          </a:extLst>
        </xdr:cNvPr>
        <xdr:cNvSpPr/>
      </xdr:nvSpPr>
      <xdr:spPr>
        <a:xfrm>
          <a:off x="9588500" y="620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129651</xdr:rowOff>
    </xdr:from>
    <xdr:ext cx="534377" cy="259045"/>
    <xdr:sp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6301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170434</xdr:rowOff>
    </xdr:from>
    <xdr:to>
      <xdr:col>46</xdr:col>
      <xdr:colOff>38100</xdr:colOff>
      <xdr:row>36</xdr:row>
      <xdr:rowOff>100584</xdr:rowOff>
    </xdr:to>
    <xdr:sp textlink="">
      <xdr:nvSpPr>
        <xdr:cNvPr id="318" name="楕円 317">
          <a:extLst>
            <a:ext uri="{FF2B5EF4-FFF2-40B4-BE49-F238E27FC236}">
              <a16:creationId xmlns:a16="http://schemas.microsoft.com/office/drawing/2014/main" id="{00000000-0008-0000-0600-00003E010000}"/>
            </a:ext>
          </a:extLst>
        </xdr:cNvPr>
        <xdr:cNvSpPr/>
      </xdr:nvSpPr>
      <xdr:spPr>
        <a:xfrm>
          <a:off x="8699500" y="617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117111</xdr:rowOff>
    </xdr:from>
    <xdr:ext cx="534377" cy="259045"/>
    <xdr:sp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946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75489</xdr:rowOff>
    </xdr:from>
    <xdr:to>
      <xdr:col>41</xdr:col>
      <xdr:colOff>101600</xdr:colOff>
      <xdr:row>37</xdr:row>
      <xdr:rowOff>5639</xdr:rowOff>
    </xdr:to>
    <xdr:sp textlink="">
      <xdr:nvSpPr>
        <xdr:cNvPr id="320" name="楕円 319">
          <a:extLst>
            <a:ext uri="{FF2B5EF4-FFF2-40B4-BE49-F238E27FC236}">
              <a16:creationId xmlns:a16="http://schemas.microsoft.com/office/drawing/2014/main" id="{00000000-0008-0000-0600-000040010000}"/>
            </a:ext>
          </a:extLst>
        </xdr:cNvPr>
        <xdr:cNvSpPr/>
      </xdr:nvSpPr>
      <xdr:spPr>
        <a:xfrm>
          <a:off x="7810500" y="62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168216</xdr:rowOff>
    </xdr:from>
    <xdr:ext cx="534377" cy="259045"/>
    <xdr:sp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634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98463</xdr:rowOff>
    </xdr:from>
    <xdr:to>
      <xdr:col>36</xdr:col>
      <xdr:colOff>165100</xdr:colOff>
      <xdr:row>32</xdr:row>
      <xdr:rowOff>28613</xdr:rowOff>
    </xdr:to>
    <xdr:sp textlink="">
      <xdr:nvSpPr>
        <xdr:cNvPr id="322" name="楕円 321">
          <a:extLst>
            <a:ext uri="{FF2B5EF4-FFF2-40B4-BE49-F238E27FC236}">
              <a16:creationId xmlns:a16="http://schemas.microsoft.com/office/drawing/2014/main" id="{00000000-0008-0000-0600-000042010000}"/>
            </a:ext>
          </a:extLst>
        </xdr:cNvPr>
        <xdr:cNvSpPr/>
      </xdr:nvSpPr>
      <xdr:spPr>
        <a:xfrm>
          <a:off x="6921500" y="5413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19740</xdr:rowOff>
    </xdr:from>
    <xdr:ext cx="599010" cy="259045"/>
    <xdr:sp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506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98830</xdr:rowOff>
    </xdr:from>
    <xdr:to>
      <xdr:col>55</xdr:col>
      <xdr:colOff>0</xdr:colOff>
      <xdr:row>59</xdr:row>
      <xdr:rowOff>74974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014230"/>
          <a:ext cx="838200" cy="117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84227</xdr:rowOff>
    </xdr:from>
    <xdr:ext cx="534377" cy="259045"/>
    <xdr:sp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13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162968</xdr:rowOff>
    </xdr:from>
    <xdr:to>
      <xdr:col>50</xdr:col>
      <xdr:colOff>114300</xdr:colOff>
      <xdr:row>59</xdr:row>
      <xdr:rowOff>74974</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421268"/>
          <a:ext cx="889000" cy="769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162968</xdr:rowOff>
    </xdr:from>
    <xdr:to>
      <xdr:col>45</xdr:col>
      <xdr:colOff>177800</xdr:colOff>
      <xdr:row>58</xdr:row>
      <xdr:rowOff>73961</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421268"/>
          <a:ext cx="889000" cy="596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72263</xdr:rowOff>
    </xdr:from>
    <xdr:to>
      <xdr:col>41</xdr:col>
      <xdr:colOff>50800</xdr:colOff>
      <xdr:row>58</xdr:row>
      <xdr:rowOff>73961</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844913"/>
          <a:ext cx="889000" cy="17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83528</xdr:rowOff>
    </xdr:from>
    <xdr:to>
      <xdr:col>36</xdr:col>
      <xdr:colOff>165100</xdr:colOff>
      <xdr:row>55</xdr:row>
      <xdr:rowOff>13678</xdr:rowOff>
    </xdr:to>
    <xdr:sp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34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30205</xdr:rowOff>
    </xdr:from>
    <xdr:ext cx="534377" cy="259045"/>
    <xdr:sp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11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48030</xdr:rowOff>
    </xdr:from>
    <xdr:to>
      <xdr:col>55</xdr:col>
      <xdr:colOff>50800</xdr:colOff>
      <xdr:row>52</xdr:row>
      <xdr:rowOff>149630</xdr:rowOff>
    </xdr:to>
    <xdr:sp textlink="">
      <xdr:nvSpPr>
        <xdr:cNvPr id="374" name="楕円 373">
          <a:extLst>
            <a:ext uri="{FF2B5EF4-FFF2-40B4-BE49-F238E27FC236}">
              <a16:creationId xmlns:a16="http://schemas.microsoft.com/office/drawing/2014/main" id="{00000000-0008-0000-0600-000076010000}"/>
            </a:ext>
          </a:extLst>
        </xdr:cNvPr>
        <xdr:cNvSpPr/>
      </xdr:nvSpPr>
      <xdr:spPr>
        <a:xfrm>
          <a:off x="10426700" y="896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70907</xdr:rowOff>
    </xdr:from>
    <xdr:ext cx="534377" cy="259045"/>
    <xdr:sp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8814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24174</xdr:rowOff>
    </xdr:from>
    <xdr:to>
      <xdr:col>50</xdr:col>
      <xdr:colOff>165100</xdr:colOff>
      <xdr:row>59</xdr:row>
      <xdr:rowOff>125774</xdr:rowOff>
    </xdr:to>
    <xdr:sp textlink="">
      <xdr:nvSpPr>
        <xdr:cNvPr id="376" name="楕円 375">
          <a:extLst>
            <a:ext uri="{FF2B5EF4-FFF2-40B4-BE49-F238E27FC236}">
              <a16:creationId xmlns:a16="http://schemas.microsoft.com/office/drawing/2014/main" id="{00000000-0008-0000-0600-000078010000}"/>
            </a:ext>
          </a:extLst>
        </xdr:cNvPr>
        <xdr:cNvSpPr/>
      </xdr:nvSpPr>
      <xdr:spPr>
        <a:xfrm>
          <a:off x="9588500" y="1013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116901</xdr:rowOff>
    </xdr:from>
    <xdr:ext cx="534377" cy="259045"/>
    <xdr:sp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1023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112168</xdr:rowOff>
    </xdr:from>
    <xdr:to>
      <xdr:col>46</xdr:col>
      <xdr:colOff>38100</xdr:colOff>
      <xdr:row>55</xdr:row>
      <xdr:rowOff>42318</xdr:rowOff>
    </xdr:to>
    <xdr:sp textlink="">
      <xdr:nvSpPr>
        <xdr:cNvPr id="378" name="楕円 377">
          <a:extLst>
            <a:ext uri="{FF2B5EF4-FFF2-40B4-BE49-F238E27FC236}">
              <a16:creationId xmlns:a16="http://schemas.microsoft.com/office/drawing/2014/main" id="{00000000-0008-0000-0600-00007A010000}"/>
            </a:ext>
          </a:extLst>
        </xdr:cNvPr>
        <xdr:cNvSpPr/>
      </xdr:nvSpPr>
      <xdr:spPr>
        <a:xfrm>
          <a:off x="8699500" y="937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58845</xdr:rowOff>
    </xdr:from>
    <xdr:ext cx="534377" cy="259045"/>
    <xdr:sp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14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23161</xdr:rowOff>
    </xdr:from>
    <xdr:to>
      <xdr:col>41</xdr:col>
      <xdr:colOff>101600</xdr:colOff>
      <xdr:row>58</xdr:row>
      <xdr:rowOff>124761</xdr:rowOff>
    </xdr:to>
    <xdr:sp textlink="">
      <xdr:nvSpPr>
        <xdr:cNvPr id="380" name="楕円 379">
          <a:extLst>
            <a:ext uri="{FF2B5EF4-FFF2-40B4-BE49-F238E27FC236}">
              <a16:creationId xmlns:a16="http://schemas.microsoft.com/office/drawing/2014/main" id="{00000000-0008-0000-0600-00007C010000}"/>
            </a:ext>
          </a:extLst>
        </xdr:cNvPr>
        <xdr:cNvSpPr/>
      </xdr:nvSpPr>
      <xdr:spPr>
        <a:xfrm>
          <a:off x="7810500" y="9967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115888</xdr:rowOff>
    </xdr:from>
    <xdr:ext cx="534377" cy="259045"/>
    <xdr:sp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10059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21463</xdr:rowOff>
    </xdr:from>
    <xdr:to>
      <xdr:col>36</xdr:col>
      <xdr:colOff>165100</xdr:colOff>
      <xdr:row>57</xdr:row>
      <xdr:rowOff>123063</xdr:rowOff>
    </xdr:to>
    <xdr:sp textlink="">
      <xdr:nvSpPr>
        <xdr:cNvPr id="382" name="楕円 381">
          <a:extLst>
            <a:ext uri="{FF2B5EF4-FFF2-40B4-BE49-F238E27FC236}">
              <a16:creationId xmlns:a16="http://schemas.microsoft.com/office/drawing/2014/main" id="{00000000-0008-0000-0600-00007E010000}"/>
            </a:ext>
          </a:extLst>
        </xdr:cNvPr>
        <xdr:cNvSpPr/>
      </xdr:nvSpPr>
      <xdr:spPr>
        <a:xfrm>
          <a:off x="6921500" y="979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114190</xdr:rowOff>
    </xdr:from>
    <xdr:ext cx="534377" cy="259045"/>
    <xdr:sp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886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66890</xdr:rowOff>
    </xdr:from>
    <xdr:to>
      <xdr:col>55</xdr:col>
      <xdr:colOff>0</xdr:colOff>
      <xdr:row>78</xdr:row>
      <xdr:rowOff>123172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9639300" y="13439990"/>
          <a:ext cx="838200" cy="56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62387</xdr:rowOff>
    </xdr:from>
    <xdr:to>
      <xdr:col>50</xdr:col>
      <xdr:colOff>114300</xdr:colOff>
      <xdr:row>78</xdr:row>
      <xdr:rowOff>66890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8750300" y="13435487"/>
          <a:ext cx="889000" cy="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85316</xdr:rowOff>
    </xdr:from>
    <xdr:to>
      <xdr:col>45</xdr:col>
      <xdr:colOff>177800</xdr:colOff>
      <xdr:row>78</xdr:row>
      <xdr:rowOff>62387</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7861300" y="13286966"/>
          <a:ext cx="889000" cy="148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99581</xdr:rowOff>
    </xdr:from>
    <xdr:to>
      <xdr:col>41</xdr:col>
      <xdr:colOff>50800</xdr:colOff>
      <xdr:row>77</xdr:row>
      <xdr:rowOff>85316</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6972300" y="12958331"/>
          <a:ext cx="889000" cy="328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111927</xdr:rowOff>
    </xdr:from>
    <xdr:ext cx="534377" cy="259045"/>
    <xdr:sp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314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72372</xdr:rowOff>
    </xdr:from>
    <xdr:to>
      <xdr:col>55</xdr:col>
      <xdr:colOff>50800</xdr:colOff>
      <xdr:row>79</xdr:row>
      <xdr:rowOff>2522</xdr:rowOff>
    </xdr:to>
    <xdr:sp textlink="">
      <xdr:nvSpPr>
        <xdr:cNvPr id="429" name="楕円 428">
          <a:extLst>
            <a:ext uri="{FF2B5EF4-FFF2-40B4-BE49-F238E27FC236}">
              <a16:creationId xmlns:a16="http://schemas.microsoft.com/office/drawing/2014/main" id="{00000000-0008-0000-0600-0000AD010000}"/>
            </a:ext>
          </a:extLst>
        </xdr:cNvPr>
        <xdr:cNvSpPr/>
      </xdr:nvSpPr>
      <xdr:spPr>
        <a:xfrm>
          <a:off x="10426700" y="13445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158749</xdr:rowOff>
    </xdr:from>
    <xdr:ext cx="378565" cy="259045"/>
    <xdr:sp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3603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16090</xdr:rowOff>
    </xdr:from>
    <xdr:to>
      <xdr:col>50</xdr:col>
      <xdr:colOff>165100</xdr:colOff>
      <xdr:row>78</xdr:row>
      <xdr:rowOff>117690</xdr:rowOff>
    </xdr:to>
    <xdr:sp textlink="">
      <xdr:nvSpPr>
        <xdr:cNvPr id="431" name="楕円 430">
          <a:extLst>
            <a:ext uri="{FF2B5EF4-FFF2-40B4-BE49-F238E27FC236}">
              <a16:creationId xmlns:a16="http://schemas.microsoft.com/office/drawing/2014/main" id="{00000000-0008-0000-0600-0000AF010000}"/>
            </a:ext>
          </a:extLst>
        </xdr:cNvPr>
        <xdr:cNvSpPr/>
      </xdr:nvSpPr>
      <xdr:spPr>
        <a:xfrm>
          <a:off x="9588500" y="133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108817</xdr:rowOff>
    </xdr:from>
    <xdr:ext cx="469744" cy="259045"/>
    <xdr:sp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404428" y="1348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11587</xdr:rowOff>
    </xdr:from>
    <xdr:to>
      <xdr:col>46</xdr:col>
      <xdr:colOff>38100</xdr:colOff>
      <xdr:row>78</xdr:row>
      <xdr:rowOff>113187</xdr:rowOff>
    </xdr:to>
    <xdr:sp textlink="">
      <xdr:nvSpPr>
        <xdr:cNvPr id="433" name="楕円 432">
          <a:extLst>
            <a:ext uri="{FF2B5EF4-FFF2-40B4-BE49-F238E27FC236}">
              <a16:creationId xmlns:a16="http://schemas.microsoft.com/office/drawing/2014/main" id="{00000000-0008-0000-0600-0000B1010000}"/>
            </a:ext>
          </a:extLst>
        </xdr:cNvPr>
        <xdr:cNvSpPr/>
      </xdr:nvSpPr>
      <xdr:spPr>
        <a:xfrm>
          <a:off x="8699500" y="1338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104314</xdr:rowOff>
    </xdr:from>
    <xdr:ext cx="469744" cy="259045"/>
    <xdr:sp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15428" y="13477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34516</xdr:rowOff>
    </xdr:from>
    <xdr:to>
      <xdr:col>41</xdr:col>
      <xdr:colOff>101600</xdr:colOff>
      <xdr:row>77</xdr:row>
      <xdr:rowOff>136116</xdr:rowOff>
    </xdr:to>
    <xdr:sp textlink="">
      <xdr:nvSpPr>
        <xdr:cNvPr id="435" name="楕円 434">
          <a:extLst>
            <a:ext uri="{FF2B5EF4-FFF2-40B4-BE49-F238E27FC236}">
              <a16:creationId xmlns:a16="http://schemas.microsoft.com/office/drawing/2014/main" id="{00000000-0008-0000-0600-0000B3010000}"/>
            </a:ext>
          </a:extLst>
        </xdr:cNvPr>
        <xdr:cNvSpPr/>
      </xdr:nvSpPr>
      <xdr:spPr>
        <a:xfrm>
          <a:off x="7810500" y="13236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127243</xdr:rowOff>
    </xdr:from>
    <xdr:ext cx="469744" cy="259045"/>
    <xdr:sp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26428" y="1332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48781</xdr:rowOff>
    </xdr:from>
    <xdr:to>
      <xdr:col>36</xdr:col>
      <xdr:colOff>165100</xdr:colOff>
      <xdr:row>75</xdr:row>
      <xdr:rowOff>150382</xdr:rowOff>
    </xdr:to>
    <xdr:sp textlink="">
      <xdr:nvSpPr>
        <xdr:cNvPr id="437" name="楕円 436">
          <a:extLst>
            <a:ext uri="{FF2B5EF4-FFF2-40B4-BE49-F238E27FC236}">
              <a16:creationId xmlns:a16="http://schemas.microsoft.com/office/drawing/2014/main" id="{00000000-0008-0000-0600-0000B5010000}"/>
            </a:ext>
          </a:extLst>
        </xdr:cNvPr>
        <xdr:cNvSpPr/>
      </xdr:nvSpPr>
      <xdr:spPr>
        <a:xfrm>
          <a:off x="6921500" y="1290753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166908</xdr:rowOff>
    </xdr:from>
    <xdr:ext cx="534377" cy="259045"/>
    <xdr:sp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05111" y="12682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32404</xdr:rowOff>
    </xdr:from>
    <xdr:to>
      <xdr:col>55</xdr:col>
      <xdr:colOff>0</xdr:colOff>
      <xdr:row>98</xdr:row>
      <xdr:rowOff>111975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5634354"/>
          <a:ext cx="838200" cy="127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101899</xdr:rowOff>
    </xdr:from>
    <xdr:to>
      <xdr:col>50</xdr:col>
      <xdr:colOff>114300</xdr:colOff>
      <xdr:row>98</xdr:row>
      <xdr:rowOff>111975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046749"/>
          <a:ext cx="889000" cy="867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101899</xdr:rowOff>
    </xdr:from>
    <xdr:to>
      <xdr:col>45</xdr:col>
      <xdr:colOff>177800</xdr:colOff>
      <xdr:row>97</xdr:row>
      <xdr:rowOff>113657</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046749"/>
          <a:ext cx="889000" cy="697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113657</xdr:rowOff>
    </xdr:from>
    <xdr:to>
      <xdr:col>41</xdr:col>
      <xdr:colOff>50800</xdr:colOff>
      <xdr:row>98</xdr:row>
      <xdr:rowOff>36830</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744307"/>
          <a:ext cx="889000" cy="94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68441</xdr:rowOff>
    </xdr:from>
    <xdr:to>
      <xdr:col>36</xdr:col>
      <xdr:colOff>165100</xdr:colOff>
      <xdr:row>95</xdr:row>
      <xdr:rowOff>170041</xdr:rowOff>
    </xdr:to>
    <xdr:sp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35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15118</xdr:rowOff>
    </xdr:from>
    <xdr:ext cx="534377" cy="259045"/>
    <xdr:sp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131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153054</xdr:rowOff>
    </xdr:from>
    <xdr:to>
      <xdr:col>55</xdr:col>
      <xdr:colOff>50800</xdr:colOff>
      <xdr:row>91</xdr:row>
      <xdr:rowOff>83204</xdr:rowOff>
    </xdr:to>
    <xdr:sp textlink="">
      <xdr:nvSpPr>
        <xdr:cNvPr id="488" name="楕円 487">
          <a:extLst>
            <a:ext uri="{FF2B5EF4-FFF2-40B4-BE49-F238E27FC236}">
              <a16:creationId xmlns:a16="http://schemas.microsoft.com/office/drawing/2014/main" id="{00000000-0008-0000-0600-0000E8010000}"/>
            </a:ext>
          </a:extLst>
        </xdr:cNvPr>
        <xdr:cNvSpPr/>
      </xdr:nvSpPr>
      <xdr:spPr>
        <a:xfrm>
          <a:off x="10426700" y="15583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67981</xdr:rowOff>
    </xdr:from>
    <xdr:ext cx="534377" cy="259045"/>
    <xdr:sp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5498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61175</xdr:rowOff>
    </xdr:from>
    <xdr:to>
      <xdr:col>50</xdr:col>
      <xdr:colOff>165100</xdr:colOff>
      <xdr:row>98</xdr:row>
      <xdr:rowOff>162775</xdr:rowOff>
    </xdr:to>
    <xdr:sp textlink="">
      <xdr:nvSpPr>
        <xdr:cNvPr id="490" name="楕円 489">
          <a:extLst>
            <a:ext uri="{FF2B5EF4-FFF2-40B4-BE49-F238E27FC236}">
              <a16:creationId xmlns:a16="http://schemas.microsoft.com/office/drawing/2014/main" id="{00000000-0008-0000-0600-0000EA010000}"/>
            </a:ext>
          </a:extLst>
        </xdr:cNvPr>
        <xdr:cNvSpPr/>
      </xdr:nvSpPr>
      <xdr:spPr>
        <a:xfrm>
          <a:off x="9588500" y="1686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98</xdr:row>
      <xdr:rowOff>153902</xdr:rowOff>
    </xdr:from>
    <xdr:ext cx="469744" cy="259045"/>
    <xdr:sp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404428" y="16956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51099</xdr:rowOff>
    </xdr:from>
    <xdr:to>
      <xdr:col>46</xdr:col>
      <xdr:colOff>38100</xdr:colOff>
      <xdr:row>93</xdr:row>
      <xdr:rowOff>152699</xdr:rowOff>
    </xdr:to>
    <xdr:sp textlink="">
      <xdr:nvSpPr>
        <xdr:cNvPr id="492" name="楕円 491">
          <a:extLst>
            <a:ext uri="{FF2B5EF4-FFF2-40B4-BE49-F238E27FC236}">
              <a16:creationId xmlns:a16="http://schemas.microsoft.com/office/drawing/2014/main" id="{00000000-0008-0000-0600-0000EC010000}"/>
            </a:ext>
          </a:extLst>
        </xdr:cNvPr>
        <xdr:cNvSpPr/>
      </xdr:nvSpPr>
      <xdr:spPr>
        <a:xfrm>
          <a:off x="8699500" y="1599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169226</xdr:rowOff>
    </xdr:from>
    <xdr:ext cx="534377" cy="259045"/>
    <xdr:sp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5771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62857</xdr:rowOff>
    </xdr:from>
    <xdr:to>
      <xdr:col>41</xdr:col>
      <xdr:colOff>101600</xdr:colOff>
      <xdr:row>97</xdr:row>
      <xdr:rowOff>164457</xdr:rowOff>
    </xdr:to>
    <xdr:sp textlink="">
      <xdr:nvSpPr>
        <xdr:cNvPr id="494" name="楕円 493">
          <a:extLst>
            <a:ext uri="{FF2B5EF4-FFF2-40B4-BE49-F238E27FC236}">
              <a16:creationId xmlns:a16="http://schemas.microsoft.com/office/drawing/2014/main" id="{00000000-0008-0000-0600-0000EE010000}"/>
            </a:ext>
          </a:extLst>
        </xdr:cNvPr>
        <xdr:cNvSpPr/>
      </xdr:nvSpPr>
      <xdr:spPr>
        <a:xfrm>
          <a:off x="7810500" y="16693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155584</xdr:rowOff>
    </xdr:from>
    <xdr:ext cx="534377" cy="259045"/>
    <xdr:sp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786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157480</xdr:rowOff>
    </xdr:from>
    <xdr:to>
      <xdr:col>36</xdr:col>
      <xdr:colOff>165100</xdr:colOff>
      <xdr:row>98</xdr:row>
      <xdr:rowOff>87630</xdr:rowOff>
    </xdr:to>
    <xdr:sp textlink="">
      <xdr:nvSpPr>
        <xdr:cNvPr id="496" name="楕円 495">
          <a:extLst>
            <a:ext uri="{FF2B5EF4-FFF2-40B4-BE49-F238E27FC236}">
              <a16:creationId xmlns:a16="http://schemas.microsoft.com/office/drawing/2014/main" id="{00000000-0008-0000-0600-0000F0010000}"/>
            </a:ext>
          </a:extLst>
        </xdr:cNvPr>
        <xdr:cNvSpPr/>
      </xdr:nvSpPr>
      <xdr:spPr>
        <a:xfrm>
          <a:off x="6921500" y="1678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78757</xdr:rowOff>
    </xdr:from>
    <xdr:ext cx="534377" cy="259045"/>
    <xdr:sp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88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130465</xdr:rowOff>
    </xdr:from>
    <xdr:to>
      <xdr:col>85</xdr:col>
      <xdr:colOff>127000</xdr:colOff>
      <xdr:row>38</xdr:row>
      <xdr:rowOff>138923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645565"/>
          <a:ext cx="8382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130465</xdr:rowOff>
    </xdr:from>
    <xdr:to>
      <xdr:col>81</xdr:col>
      <xdr:colOff>50800</xdr:colOff>
      <xdr:row>38</xdr:row>
      <xdr:rowOff>138648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645565"/>
          <a:ext cx="889000" cy="8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121321</xdr:rowOff>
    </xdr:from>
    <xdr:to>
      <xdr:col>76</xdr:col>
      <xdr:colOff>114300</xdr:colOff>
      <xdr:row>38</xdr:row>
      <xdr:rowOff>138648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636421"/>
          <a:ext cx="889000" cy="17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68468</xdr:rowOff>
    </xdr:from>
    <xdr:to>
      <xdr:col>71</xdr:col>
      <xdr:colOff>177800</xdr:colOff>
      <xdr:row>38</xdr:row>
      <xdr:rowOff>121321</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583568"/>
          <a:ext cx="889000" cy="52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75595</xdr:rowOff>
    </xdr:from>
    <xdr:to>
      <xdr:col>67</xdr:col>
      <xdr:colOff>101600</xdr:colOff>
      <xdr:row>37</xdr:row>
      <xdr:rowOff>5745</xdr:rowOff>
    </xdr:to>
    <xdr:sp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24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22272</xdr:rowOff>
    </xdr:from>
    <xdr:ext cx="469744" cy="259045"/>
    <xdr:sp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02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88123</xdr:rowOff>
    </xdr:from>
    <xdr:to>
      <xdr:col>85</xdr:col>
      <xdr:colOff>177800</xdr:colOff>
      <xdr:row>39</xdr:row>
      <xdr:rowOff>18273</xdr:rowOff>
    </xdr:to>
    <xdr:sp textlink="">
      <xdr:nvSpPr>
        <xdr:cNvPr id="543" name="楕円 542">
          <a:extLst>
            <a:ext uri="{FF2B5EF4-FFF2-40B4-BE49-F238E27FC236}">
              <a16:creationId xmlns:a16="http://schemas.microsoft.com/office/drawing/2014/main" id="{00000000-0008-0000-0600-00001F020000}"/>
            </a:ext>
          </a:extLst>
        </xdr:cNvPr>
        <xdr:cNvSpPr/>
      </xdr:nvSpPr>
      <xdr:spPr>
        <a:xfrm>
          <a:off x="16268700" y="660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3050</xdr:rowOff>
    </xdr:from>
    <xdr:ext cx="313932" cy="259045"/>
    <xdr:sp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518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79665</xdr:rowOff>
    </xdr:from>
    <xdr:to>
      <xdr:col>81</xdr:col>
      <xdr:colOff>101600</xdr:colOff>
      <xdr:row>39</xdr:row>
      <xdr:rowOff>9815</xdr:rowOff>
    </xdr:to>
    <xdr:sp textlink="">
      <xdr:nvSpPr>
        <xdr:cNvPr id="545" name="楕円 544">
          <a:extLst>
            <a:ext uri="{FF2B5EF4-FFF2-40B4-BE49-F238E27FC236}">
              <a16:creationId xmlns:a16="http://schemas.microsoft.com/office/drawing/2014/main" id="{00000000-0008-0000-0600-000021020000}"/>
            </a:ext>
          </a:extLst>
        </xdr:cNvPr>
        <xdr:cNvSpPr/>
      </xdr:nvSpPr>
      <xdr:spPr>
        <a:xfrm>
          <a:off x="15430500" y="659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942</xdr:rowOff>
    </xdr:from>
    <xdr:ext cx="378565" cy="259045"/>
    <xdr:sp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92017" y="6687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87848</xdr:rowOff>
    </xdr:from>
    <xdr:to>
      <xdr:col>76</xdr:col>
      <xdr:colOff>165100</xdr:colOff>
      <xdr:row>39</xdr:row>
      <xdr:rowOff>17998</xdr:rowOff>
    </xdr:to>
    <xdr:sp textlink="">
      <xdr:nvSpPr>
        <xdr:cNvPr id="547" name="楕円 546">
          <a:extLst>
            <a:ext uri="{FF2B5EF4-FFF2-40B4-BE49-F238E27FC236}">
              <a16:creationId xmlns:a16="http://schemas.microsoft.com/office/drawing/2014/main" id="{00000000-0008-0000-0600-000023020000}"/>
            </a:ext>
          </a:extLst>
        </xdr:cNvPr>
        <xdr:cNvSpPr/>
      </xdr:nvSpPr>
      <xdr:spPr>
        <a:xfrm>
          <a:off x="14541500" y="660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9125</xdr:rowOff>
    </xdr:from>
    <xdr:ext cx="313932" cy="259045"/>
    <xdr:sp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35333" y="66956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70521</xdr:rowOff>
    </xdr:from>
    <xdr:to>
      <xdr:col>72</xdr:col>
      <xdr:colOff>38100</xdr:colOff>
      <xdr:row>39</xdr:row>
      <xdr:rowOff>671</xdr:rowOff>
    </xdr:to>
    <xdr:sp textlink="">
      <xdr:nvSpPr>
        <xdr:cNvPr id="549" name="楕円 548">
          <a:extLst>
            <a:ext uri="{FF2B5EF4-FFF2-40B4-BE49-F238E27FC236}">
              <a16:creationId xmlns:a16="http://schemas.microsoft.com/office/drawing/2014/main" id="{00000000-0008-0000-0600-000025020000}"/>
            </a:ext>
          </a:extLst>
        </xdr:cNvPr>
        <xdr:cNvSpPr/>
      </xdr:nvSpPr>
      <xdr:spPr>
        <a:xfrm>
          <a:off x="13652500" y="658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163248</xdr:rowOff>
    </xdr:from>
    <xdr:ext cx="378565" cy="259045"/>
    <xdr:sp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14017" y="66783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17668</xdr:rowOff>
    </xdr:from>
    <xdr:to>
      <xdr:col>67</xdr:col>
      <xdr:colOff>101600</xdr:colOff>
      <xdr:row>38</xdr:row>
      <xdr:rowOff>119268</xdr:rowOff>
    </xdr:to>
    <xdr:sp textlink="">
      <xdr:nvSpPr>
        <xdr:cNvPr id="551" name="楕円 550">
          <a:extLst>
            <a:ext uri="{FF2B5EF4-FFF2-40B4-BE49-F238E27FC236}">
              <a16:creationId xmlns:a16="http://schemas.microsoft.com/office/drawing/2014/main" id="{00000000-0008-0000-0600-000027020000}"/>
            </a:ext>
          </a:extLst>
        </xdr:cNvPr>
        <xdr:cNvSpPr/>
      </xdr:nvSpPr>
      <xdr:spPr>
        <a:xfrm>
          <a:off x="12763500" y="6532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110395</xdr:rowOff>
    </xdr:from>
    <xdr:ext cx="469744" cy="259045"/>
    <xdr:sp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579428" y="6625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135879</xdr:rowOff>
    </xdr:from>
    <xdr:to>
      <xdr:col>85</xdr:col>
      <xdr:colOff>127000</xdr:colOff>
      <xdr:row>75</xdr:row>
      <xdr:rowOff>155963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2994629"/>
          <a:ext cx="838200" cy="2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135879</xdr:rowOff>
    </xdr:from>
    <xdr:to>
      <xdr:col>81</xdr:col>
      <xdr:colOff>50800</xdr:colOff>
      <xdr:row>75</xdr:row>
      <xdr:rowOff>139684</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994629"/>
          <a:ext cx="889000" cy="3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139684</xdr:rowOff>
    </xdr:from>
    <xdr:to>
      <xdr:col>76</xdr:col>
      <xdr:colOff>114300</xdr:colOff>
      <xdr:row>75</xdr:row>
      <xdr:rowOff>156910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2998434"/>
          <a:ext cx="889000" cy="17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155065</xdr:rowOff>
    </xdr:from>
    <xdr:to>
      <xdr:col>71</xdr:col>
      <xdr:colOff>177800</xdr:colOff>
      <xdr:row>75</xdr:row>
      <xdr:rowOff>156910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814300" y="13013815"/>
          <a:ext cx="889000" cy="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9674</xdr:rowOff>
    </xdr:from>
    <xdr:to>
      <xdr:col>67</xdr:col>
      <xdr:colOff>101600</xdr:colOff>
      <xdr:row>74</xdr:row>
      <xdr:rowOff>111274</xdr:rowOff>
    </xdr:to>
    <xdr:sp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69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127801</xdr:rowOff>
    </xdr:from>
    <xdr:ext cx="534377" cy="259045"/>
    <xdr:sp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47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105163</xdr:rowOff>
    </xdr:from>
    <xdr:to>
      <xdr:col>85</xdr:col>
      <xdr:colOff>177800</xdr:colOff>
      <xdr:row>76</xdr:row>
      <xdr:rowOff>35313</xdr:rowOff>
    </xdr:to>
    <xdr:sp textlink="">
      <xdr:nvSpPr>
        <xdr:cNvPr id="651" name="楕円 650">
          <a:extLst>
            <a:ext uri="{FF2B5EF4-FFF2-40B4-BE49-F238E27FC236}">
              <a16:creationId xmlns:a16="http://schemas.microsoft.com/office/drawing/2014/main" id="{00000000-0008-0000-0600-00008B020000}"/>
            </a:ext>
          </a:extLst>
        </xdr:cNvPr>
        <xdr:cNvSpPr/>
      </xdr:nvSpPr>
      <xdr:spPr>
        <a:xfrm>
          <a:off x="16268700" y="1296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83590</xdr:rowOff>
    </xdr:from>
    <xdr:ext cx="534377" cy="259045"/>
    <xdr:sp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9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85079</xdr:rowOff>
    </xdr:from>
    <xdr:to>
      <xdr:col>81</xdr:col>
      <xdr:colOff>101600</xdr:colOff>
      <xdr:row>76</xdr:row>
      <xdr:rowOff>15230</xdr:rowOff>
    </xdr:to>
    <xdr:sp textlink="">
      <xdr:nvSpPr>
        <xdr:cNvPr id="653" name="楕円 652">
          <a:extLst>
            <a:ext uri="{FF2B5EF4-FFF2-40B4-BE49-F238E27FC236}">
              <a16:creationId xmlns:a16="http://schemas.microsoft.com/office/drawing/2014/main" id="{00000000-0008-0000-0600-00008D020000}"/>
            </a:ext>
          </a:extLst>
        </xdr:cNvPr>
        <xdr:cNvSpPr/>
      </xdr:nvSpPr>
      <xdr:spPr>
        <a:xfrm>
          <a:off x="15430500" y="1294382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6356</xdr:rowOff>
    </xdr:from>
    <xdr:ext cx="534377" cy="259045"/>
    <xdr:sp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036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88884</xdr:rowOff>
    </xdr:from>
    <xdr:to>
      <xdr:col>76</xdr:col>
      <xdr:colOff>165100</xdr:colOff>
      <xdr:row>76</xdr:row>
      <xdr:rowOff>19034</xdr:rowOff>
    </xdr:to>
    <xdr:sp textlink="">
      <xdr:nvSpPr>
        <xdr:cNvPr id="655" name="楕円 654">
          <a:extLst>
            <a:ext uri="{FF2B5EF4-FFF2-40B4-BE49-F238E27FC236}">
              <a16:creationId xmlns:a16="http://schemas.microsoft.com/office/drawing/2014/main" id="{00000000-0008-0000-0600-00008F020000}"/>
            </a:ext>
          </a:extLst>
        </xdr:cNvPr>
        <xdr:cNvSpPr/>
      </xdr:nvSpPr>
      <xdr:spPr>
        <a:xfrm>
          <a:off x="14541500" y="1294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10160</xdr:rowOff>
    </xdr:from>
    <xdr:ext cx="534377" cy="259045"/>
    <xdr:sp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040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106111</xdr:rowOff>
    </xdr:from>
    <xdr:to>
      <xdr:col>72</xdr:col>
      <xdr:colOff>38100</xdr:colOff>
      <xdr:row>76</xdr:row>
      <xdr:rowOff>36261</xdr:rowOff>
    </xdr:to>
    <xdr:sp textlink="">
      <xdr:nvSpPr>
        <xdr:cNvPr id="657" name="楕円 656">
          <a:extLst>
            <a:ext uri="{FF2B5EF4-FFF2-40B4-BE49-F238E27FC236}">
              <a16:creationId xmlns:a16="http://schemas.microsoft.com/office/drawing/2014/main" id="{00000000-0008-0000-0600-000091020000}"/>
            </a:ext>
          </a:extLst>
        </xdr:cNvPr>
        <xdr:cNvSpPr/>
      </xdr:nvSpPr>
      <xdr:spPr>
        <a:xfrm>
          <a:off x="13652500" y="129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27387</xdr:rowOff>
    </xdr:from>
    <xdr:ext cx="534377" cy="259045"/>
    <xdr:sp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057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104265</xdr:rowOff>
    </xdr:from>
    <xdr:to>
      <xdr:col>67</xdr:col>
      <xdr:colOff>101600</xdr:colOff>
      <xdr:row>76</xdr:row>
      <xdr:rowOff>34415</xdr:rowOff>
    </xdr:to>
    <xdr:sp textlink="">
      <xdr:nvSpPr>
        <xdr:cNvPr id="659" name="楕円 658">
          <a:extLst>
            <a:ext uri="{FF2B5EF4-FFF2-40B4-BE49-F238E27FC236}">
              <a16:creationId xmlns:a16="http://schemas.microsoft.com/office/drawing/2014/main" id="{00000000-0008-0000-0600-000093020000}"/>
            </a:ext>
          </a:extLst>
        </xdr:cNvPr>
        <xdr:cNvSpPr/>
      </xdr:nvSpPr>
      <xdr:spPr>
        <a:xfrm>
          <a:off x="12763500" y="129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25542</xdr:rowOff>
    </xdr:from>
    <xdr:ext cx="534377" cy="259045"/>
    <xdr:sp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05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142176</xdr:rowOff>
    </xdr:from>
    <xdr:to>
      <xdr:col>85</xdr:col>
      <xdr:colOff>127000</xdr:colOff>
      <xdr:row>98</xdr:row>
      <xdr:rowOff>122340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772826"/>
          <a:ext cx="838200" cy="151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34697</xdr:rowOff>
    </xdr:from>
    <xdr:to>
      <xdr:col>81</xdr:col>
      <xdr:colOff>50800</xdr:colOff>
      <xdr:row>97</xdr:row>
      <xdr:rowOff>142176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665347"/>
          <a:ext cx="889000" cy="107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34697</xdr:rowOff>
    </xdr:from>
    <xdr:to>
      <xdr:col>76</xdr:col>
      <xdr:colOff>114300</xdr:colOff>
      <xdr:row>97</xdr:row>
      <xdr:rowOff>73520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665347"/>
          <a:ext cx="889000" cy="38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105529</xdr:rowOff>
    </xdr:from>
    <xdr:ext cx="534377" cy="259045"/>
    <xdr:sp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73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73520</xdr:rowOff>
    </xdr:from>
    <xdr:to>
      <xdr:col>71</xdr:col>
      <xdr:colOff>177800</xdr:colOff>
      <xdr:row>99</xdr:row>
      <xdr:rowOff>12319</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04170"/>
          <a:ext cx="889000" cy="281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135573</xdr:rowOff>
    </xdr:from>
    <xdr:to>
      <xdr:col>67</xdr:col>
      <xdr:colOff>101600</xdr:colOff>
      <xdr:row>98</xdr:row>
      <xdr:rowOff>65723</xdr:rowOff>
    </xdr:to>
    <xdr:sp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66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82250</xdr:rowOff>
    </xdr:from>
    <xdr:ext cx="534377" cy="259045"/>
    <xdr:sp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4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71540</xdr:rowOff>
    </xdr:from>
    <xdr:to>
      <xdr:col>85</xdr:col>
      <xdr:colOff>177800</xdr:colOff>
      <xdr:row>99</xdr:row>
      <xdr:rowOff>1690</xdr:rowOff>
    </xdr:to>
    <xdr:sp textlink="">
      <xdr:nvSpPr>
        <xdr:cNvPr id="708" name="楕円 707">
          <a:extLst>
            <a:ext uri="{FF2B5EF4-FFF2-40B4-BE49-F238E27FC236}">
              <a16:creationId xmlns:a16="http://schemas.microsoft.com/office/drawing/2014/main" id="{00000000-0008-0000-0600-0000C4020000}"/>
            </a:ext>
          </a:extLst>
        </xdr:cNvPr>
        <xdr:cNvSpPr/>
      </xdr:nvSpPr>
      <xdr:spPr>
        <a:xfrm>
          <a:off x="16268700" y="168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157917</xdr:rowOff>
    </xdr:from>
    <xdr:ext cx="469744" cy="259045"/>
    <xdr:sp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8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91376</xdr:rowOff>
    </xdr:from>
    <xdr:to>
      <xdr:col>81</xdr:col>
      <xdr:colOff>101600</xdr:colOff>
      <xdr:row>98</xdr:row>
      <xdr:rowOff>21526</xdr:rowOff>
    </xdr:to>
    <xdr:sp textlink="">
      <xdr:nvSpPr>
        <xdr:cNvPr id="710" name="楕円 709">
          <a:extLst>
            <a:ext uri="{FF2B5EF4-FFF2-40B4-BE49-F238E27FC236}">
              <a16:creationId xmlns:a16="http://schemas.microsoft.com/office/drawing/2014/main" id="{00000000-0008-0000-0600-0000C6020000}"/>
            </a:ext>
          </a:extLst>
        </xdr:cNvPr>
        <xdr:cNvSpPr/>
      </xdr:nvSpPr>
      <xdr:spPr>
        <a:xfrm>
          <a:off x="15430500" y="1672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12653</xdr:rowOff>
    </xdr:from>
    <xdr:ext cx="534377" cy="259045"/>
    <xdr:sp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1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155347</xdr:rowOff>
    </xdr:from>
    <xdr:to>
      <xdr:col>76</xdr:col>
      <xdr:colOff>165100</xdr:colOff>
      <xdr:row>97</xdr:row>
      <xdr:rowOff>85497</xdr:rowOff>
    </xdr:to>
    <xdr:sp textlink="">
      <xdr:nvSpPr>
        <xdr:cNvPr id="712" name="楕円 711">
          <a:extLst>
            <a:ext uri="{FF2B5EF4-FFF2-40B4-BE49-F238E27FC236}">
              <a16:creationId xmlns:a16="http://schemas.microsoft.com/office/drawing/2014/main" id="{00000000-0008-0000-0600-0000C8020000}"/>
            </a:ext>
          </a:extLst>
        </xdr:cNvPr>
        <xdr:cNvSpPr/>
      </xdr:nvSpPr>
      <xdr:spPr>
        <a:xfrm>
          <a:off x="14541500" y="1661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102024</xdr:rowOff>
    </xdr:from>
    <xdr:ext cx="534377" cy="259045"/>
    <xdr:sp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389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22720</xdr:rowOff>
    </xdr:from>
    <xdr:to>
      <xdr:col>72</xdr:col>
      <xdr:colOff>38100</xdr:colOff>
      <xdr:row>97</xdr:row>
      <xdr:rowOff>124320</xdr:rowOff>
    </xdr:to>
    <xdr:sp textlink="">
      <xdr:nvSpPr>
        <xdr:cNvPr id="714" name="楕円 713">
          <a:extLst>
            <a:ext uri="{FF2B5EF4-FFF2-40B4-BE49-F238E27FC236}">
              <a16:creationId xmlns:a16="http://schemas.microsoft.com/office/drawing/2014/main" id="{00000000-0008-0000-0600-0000CA020000}"/>
            </a:ext>
          </a:extLst>
        </xdr:cNvPr>
        <xdr:cNvSpPr/>
      </xdr:nvSpPr>
      <xdr:spPr>
        <a:xfrm>
          <a:off x="13652500" y="166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115447</xdr:rowOff>
    </xdr:from>
    <xdr:ext cx="534377" cy="259045"/>
    <xdr:sp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746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132969</xdr:rowOff>
    </xdr:from>
    <xdr:to>
      <xdr:col>67</xdr:col>
      <xdr:colOff>101600</xdr:colOff>
      <xdr:row>99</xdr:row>
      <xdr:rowOff>63119</xdr:rowOff>
    </xdr:to>
    <xdr:sp textlink="">
      <xdr:nvSpPr>
        <xdr:cNvPr id="716" name="楕円 715">
          <a:extLst>
            <a:ext uri="{FF2B5EF4-FFF2-40B4-BE49-F238E27FC236}">
              <a16:creationId xmlns:a16="http://schemas.microsoft.com/office/drawing/2014/main" id="{00000000-0008-0000-0600-0000CC020000}"/>
            </a:ext>
          </a:extLst>
        </xdr:cNvPr>
        <xdr:cNvSpPr/>
      </xdr:nvSpPr>
      <xdr:spPr>
        <a:xfrm>
          <a:off x="12763500" y="16935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54246</xdr:rowOff>
    </xdr:from>
    <xdr:ext cx="469744" cy="259045"/>
    <xdr:sp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428" y="17027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77064</xdr:rowOff>
    </xdr:from>
    <xdr:to>
      <xdr:col>116</xdr:col>
      <xdr:colOff>63500</xdr:colOff>
      <xdr:row>38</xdr:row>
      <xdr:rowOff>82138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592164"/>
          <a:ext cx="838200" cy="5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77064</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0434300" y="6592164"/>
          <a:ext cx="889000" cy="6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131242</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646342"/>
          <a:ext cx="8890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131242</xdr:rowOff>
    </xdr:from>
    <xdr:to>
      <xdr:col>102</xdr:col>
      <xdr:colOff>114300</xdr:colOff>
      <xdr:row>38</xdr:row>
      <xdr:rowOff>135494</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8656300" y="6646342"/>
          <a:ext cx="889000" cy="4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76738</xdr:rowOff>
    </xdr:from>
    <xdr:to>
      <xdr:col>98</xdr:col>
      <xdr:colOff>38100</xdr:colOff>
      <xdr:row>38</xdr:row>
      <xdr:rowOff>6888</xdr:rowOff>
    </xdr:to>
    <xdr:sp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42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23415</xdr:rowOff>
    </xdr:from>
    <xdr:ext cx="469744" cy="259045"/>
    <xdr:sp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19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31338</xdr:rowOff>
    </xdr:from>
    <xdr:to>
      <xdr:col>116</xdr:col>
      <xdr:colOff>114300</xdr:colOff>
      <xdr:row>38</xdr:row>
      <xdr:rowOff>132938</xdr:rowOff>
    </xdr:to>
    <xdr:sp textlink="">
      <xdr:nvSpPr>
        <xdr:cNvPr id="763" name="楕円 762">
          <a:extLst>
            <a:ext uri="{FF2B5EF4-FFF2-40B4-BE49-F238E27FC236}">
              <a16:creationId xmlns:a16="http://schemas.microsoft.com/office/drawing/2014/main" id="{00000000-0008-0000-0600-0000FB020000}"/>
            </a:ext>
          </a:extLst>
        </xdr:cNvPr>
        <xdr:cNvSpPr/>
      </xdr:nvSpPr>
      <xdr:spPr>
        <a:xfrm>
          <a:off x="22110700" y="654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117715</xdr:rowOff>
    </xdr:from>
    <xdr:ext cx="469744" cy="259045"/>
    <xdr:sp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461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26264</xdr:rowOff>
    </xdr:from>
    <xdr:to>
      <xdr:col>112</xdr:col>
      <xdr:colOff>38100</xdr:colOff>
      <xdr:row>38</xdr:row>
      <xdr:rowOff>127864</xdr:rowOff>
    </xdr:to>
    <xdr:sp textlink="">
      <xdr:nvSpPr>
        <xdr:cNvPr id="765" name="楕円 764">
          <a:extLst>
            <a:ext uri="{FF2B5EF4-FFF2-40B4-BE49-F238E27FC236}">
              <a16:creationId xmlns:a16="http://schemas.microsoft.com/office/drawing/2014/main" id="{00000000-0008-0000-0600-0000FD020000}"/>
            </a:ext>
          </a:extLst>
        </xdr:cNvPr>
        <xdr:cNvSpPr/>
      </xdr:nvSpPr>
      <xdr:spPr>
        <a:xfrm>
          <a:off x="21272500" y="654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118991</xdr:rowOff>
    </xdr:from>
    <xdr:ext cx="469744" cy="259045"/>
    <xdr:sp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088428" y="6634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textlink="">
      <xdr:nvSpPr>
        <xdr:cNvPr id="767" name="楕円 766">
          <a:extLst>
            <a:ext uri="{FF2B5EF4-FFF2-40B4-BE49-F238E27FC236}">
              <a16:creationId xmlns:a16="http://schemas.microsoft.com/office/drawing/2014/main" id="{00000000-0008-0000-06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80442</xdr:rowOff>
    </xdr:from>
    <xdr:to>
      <xdr:col>102</xdr:col>
      <xdr:colOff>165100</xdr:colOff>
      <xdr:row>39</xdr:row>
      <xdr:rowOff>10592</xdr:rowOff>
    </xdr:to>
    <xdr:sp textlink="">
      <xdr:nvSpPr>
        <xdr:cNvPr id="769" name="楕円 768">
          <a:extLst>
            <a:ext uri="{FF2B5EF4-FFF2-40B4-BE49-F238E27FC236}">
              <a16:creationId xmlns:a16="http://schemas.microsoft.com/office/drawing/2014/main" id="{00000000-0008-0000-0600-000001030000}"/>
            </a:ext>
          </a:extLst>
        </xdr:cNvPr>
        <xdr:cNvSpPr/>
      </xdr:nvSpPr>
      <xdr:spPr>
        <a:xfrm>
          <a:off x="19494500" y="659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1719</xdr:rowOff>
    </xdr:from>
    <xdr:ext cx="378565" cy="259045"/>
    <xdr:sp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56017" y="66882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84694</xdr:rowOff>
    </xdr:from>
    <xdr:to>
      <xdr:col>98</xdr:col>
      <xdr:colOff>38100</xdr:colOff>
      <xdr:row>39</xdr:row>
      <xdr:rowOff>14844</xdr:rowOff>
    </xdr:to>
    <xdr:sp textlink="">
      <xdr:nvSpPr>
        <xdr:cNvPr id="771" name="楕円 770">
          <a:extLst>
            <a:ext uri="{FF2B5EF4-FFF2-40B4-BE49-F238E27FC236}">
              <a16:creationId xmlns:a16="http://schemas.microsoft.com/office/drawing/2014/main" id="{00000000-0008-0000-0600-000003030000}"/>
            </a:ext>
          </a:extLst>
        </xdr:cNvPr>
        <xdr:cNvSpPr/>
      </xdr:nvSpPr>
      <xdr:spPr>
        <a:xfrm>
          <a:off x="18605500" y="659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5971</xdr:rowOff>
    </xdr:from>
    <xdr:ext cx="313932" cy="259045"/>
    <xdr:sp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99333" y="66925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105867</xdr:rowOff>
    </xdr:from>
    <xdr:to>
      <xdr:col>116</xdr:col>
      <xdr:colOff>63500</xdr:colOff>
      <xdr:row>58</xdr:row>
      <xdr:rowOff>105913</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49967"/>
          <a:ext cx="8382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105913</xdr:rowOff>
    </xdr:from>
    <xdr:to>
      <xdr:col>111</xdr:col>
      <xdr:colOff>177800</xdr:colOff>
      <xdr:row>58</xdr:row>
      <xdr:rowOff>105913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0500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105913</xdr:rowOff>
    </xdr:from>
    <xdr:to>
      <xdr:col>107</xdr:col>
      <xdr:colOff>50800</xdr:colOff>
      <xdr:row>58</xdr:row>
      <xdr:rowOff>106004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50013"/>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104770</xdr:rowOff>
    </xdr:from>
    <xdr:to>
      <xdr:col>102</xdr:col>
      <xdr:colOff>114300</xdr:colOff>
      <xdr:row>58</xdr:row>
      <xdr:rowOff>106004</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048870"/>
          <a:ext cx="8890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124823</xdr:rowOff>
    </xdr:from>
    <xdr:ext cx="469744" cy="259045"/>
    <xdr:sp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55067</xdr:rowOff>
    </xdr:from>
    <xdr:to>
      <xdr:col>116</xdr:col>
      <xdr:colOff>114300</xdr:colOff>
      <xdr:row>58</xdr:row>
      <xdr:rowOff>156667</xdr:rowOff>
    </xdr:to>
    <xdr:sp textlink="">
      <xdr:nvSpPr>
        <xdr:cNvPr id="818" name="楕円 817">
          <a:extLst>
            <a:ext uri="{FF2B5EF4-FFF2-40B4-BE49-F238E27FC236}">
              <a16:creationId xmlns:a16="http://schemas.microsoft.com/office/drawing/2014/main" id="{00000000-0008-0000-0600-000032030000}"/>
            </a:ext>
          </a:extLst>
        </xdr:cNvPr>
        <xdr:cNvSpPr/>
      </xdr:nvSpPr>
      <xdr:spPr>
        <a:xfrm>
          <a:off x="22110700" y="999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141444</xdr:rowOff>
    </xdr:from>
    <xdr:ext cx="378565" cy="259045"/>
    <xdr:sp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14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55113</xdr:rowOff>
    </xdr:from>
    <xdr:to>
      <xdr:col>112</xdr:col>
      <xdr:colOff>38100</xdr:colOff>
      <xdr:row>58</xdr:row>
      <xdr:rowOff>156713</xdr:rowOff>
    </xdr:to>
    <xdr:sp textlink="">
      <xdr:nvSpPr>
        <xdr:cNvPr id="820" name="楕円 819">
          <a:extLst>
            <a:ext uri="{FF2B5EF4-FFF2-40B4-BE49-F238E27FC236}">
              <a16:creationId xmlns:a16="http://schemas.microsoft.com/office/drawing/2014/main" id="{00000000-0008-0000-0600-000034030000}"/>
            </a:ext>
          </a:extLst>
        </xdr:cNvPr>
        <xdr:cNvSpPr/>
      </xdr:nvSpPr>
      <xdr:spPr>
        <a:xfrm>
          <a:off x="21272500" y="999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147840</xdr:rowOff>
    </xdr:from>
    <xdr:ext cx="378565" cy="259045"/>
    <xdr:sp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4017" y="100919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55113</xdr:rowOff>
    </xdr:from>
    <xdr:to>
      <xdr:col>107</xdr:col>
      <xdr:colOff>101600</xdr:colOff>
      <xdr:row>58</xdr:row>
      <xdr:rowOff>156713</xdr:rowOff>
    </xdr:to>
    <xdr:sp textlink="">
      <xdr:nvSpPr>
        <xdr:cNvPr id="822" name="楕円 821">
          <a:extLst>
            <a:ext uri="{FF2B5EF4-FFF2-40B4-BE49-F238E27FC236}">
              <a16:creationId xmlns:a16="http://schemas.microsoft.com/office/drawing/2014/main" id="{00000000-0008-0000-0600-000036030000}"/>
            </a:ext>
          </a:extLst>
        </xdr:cNvPr>
        <xdr:cNvSpPr/>
      </xdr:nvSpPr>
      <xdr:spPr>
        <a:xfrm>
          <a:off x="20383500" y="999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147840</xdr:rowOff>
    </xdr:from>
    <xdr:ext cx="378565" cy="259045"/>
    <xdr:sp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17" y="100919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55204</xdr:rowOff>
    </xdr:from>
    <xdr:to>
      <xdr:col>102</xdr:col>
      <xdr:colOff>165100</xdr:colOff>
      <xdr:row>58</xdr:row>
      <xdr:rowOff>156804</xdr:rowOff>
    </xdr:to>
    <xdr:sp textlink="">
      <xdr:nvSpPr>
        <xdr:cNvPr id="824" name="楕円 823">
          <a:extLst>
            <a:ext uri="{FF2B5EF4-FFF2-40B4-BE49-F238E27FC236}">
              <a16:creationId xmlns:a16="http://schemas.microsoft.com/office/drawing/2014/main" id="{00000000-0008-0000-0600-000038030000}"/>
            </a:ext>
          </a:extLst>
        </xdr:cNvPr>
        <xdr:cNvSpPr/>
      </xdr:nvSpPr>
      <xdr:spPr>
        <a:xfrm>
          <a:off x="19494500" y="999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147931</xdr:rowOff>
    </xdr:from>
    <xdr:ext cx="378565" cy="259045"/>
    <xdr:sp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6017" y="100920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53970</xdr:rowOff>
    </xdr:from>
    <xdr:to>
      <xdr:col>98</xdr:col>
      <xdr:colOff>38100</xdr:colOff>
      <xdr:row>58</xdr:row>
      <xdr:rowOff>155570</xdr:rowOff>
    </xdr:to>
    <xdr:sp textlink="">
      <xdr:nvSpPr>
        <xdr:cNvPr id="826" name="楕円 825">
          <a:extLst>
            <a:ext uri="{FF2B5EF4-FFF2-40B4-BE49-F238E27FC236}">
              <a16:creationId xmlns:a16="http://schemas.microsoft.com/office/drawing/2014/main" id="{00000000-0008-0000-0600-00003A030000}"/>
            </a:ext>
          </a:extLst>
        </xdr:cNvPr>
        <xdr:cNvSpPr/>
      </xdr:nvSpPr>
      <xdr:spPr>
        <a:xfrm>
          <a:off x="18605500" y="999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146697</xdr:rowOff>
    </xdr:from>
    <xdr:ext cx="378565" cy="259045"/>
    <xdr:sp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67017" y="100907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129391</xdr:rowOff>
    </xdr:from>
    <xdr:to>
      <xdr:col>116</xdr:col>
      <xdr:colOff>63500</xdr:colOff>
      <xdr:row>76</xdr:row>
      <xdr:rowOff>136751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3159591"/>
          <a:ext cx="838200" cy="7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110599</xdr:rowOff>
    </xdr:from>
    <xdr:to>
      <xdr:col>111</xdr:col>
      <xdr:colOff>177800</xdr:colOff>
      <xdr:row>76</xdr:row>
      <xdr:rowOff>129391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3140799"/>
          <a:ext cx="889000" cy="18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110599</xdr:rowOff>
    </xdr:from>
    <xdr:to>
      <xdr:col>107</xdr:col>
      <xdr:colOff>50800</xdr:colOff>
      <xdr:row>76</xdr:row>
      <xdr:rowOff>121686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140799"/>
          <a:ext cx="889000" cy="11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110210</xdr:rowOff>
    </xdr:from>
    <xdr:to>
      <xdr:col>102</xdr:col>
      <xdr:colOff>114300</xdr:colOff>
      <xdr:row>76</xdr:row>
      <xdr:rowOff>121686</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3140410"/>
          <a:ext cx="889000" cy="1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84968</xdr:rowOff>
    </xdr:from>
    <xdr:to>
      <xdr:col>98</xdr:col>
      <xdr:colOff>38100</xdr:colOff>
      <xdr:row>76</xdr:row>
      <xdr:rowOff>15118</xdr:rowOff>
    </xdr:to>
    <xdr:sp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43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31645</xdr:rowOff>
    </xdr:from>
    <xdr:ext cx="534377" cy="259045"/>
    <xdr:sp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18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85951</xdr:rowOff>
    </xdr:from>
    <xdr:to>
      <xdr:col>116</xdr:col>
      <xdr:colOff>114300</xdr:colOff>
      <xdr:row>77</xdr:row>
      <xdr:rowOff>16101</xdr:rowOff>
    </xdr:to>
    <xdr:sp textlink="">
      <xdr:nvSpPr>
        <xdr:cNvPr id="874" name="楕円 873">
          <a:extLst>
            <a:ext uri="{FF2B5EF4-FFF2-40B4-BE49-F238E27FC236}">
              <a16:creationId xmlns:a16="http://schemas.microsoft.com/office/drawing/2014/main" id="{00000000-0008-0000-0600-00006A030000}"/>
            </a:ext>
          </a:extLst>
        </xdr:cNvPr>
        <xdr:cNvSpPr/>
      </xdr:nvSpPr>
      <xdr:spPr>
        <a:xfrm>
          <a:off x="22110700" y="1311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64378</xdr:rowOff>
    </xdr:from>
    <xdr:ext cx="534377" cy="259045"/>
    <xdr:sp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094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78591</xdr:rowOff>
    </xdr:from>
    <xdr:to>
      <xdr:col>112</xdr:col>
      <xdr:colOff>38100</xdr:colOff>
      <xdr:row>77</xdr:row>
      <xdr:rowOff>8741</xdr:rowOff>
    </xdr:to>
    <xdr:sp textlink="">
      <xdr:nvSpPr>
        <xdr:cNvPr id="876" name="楕円 875">
          <a:extLst>
            <a:ext uri="{FF2B5EF4-FFF2-40B4-BE49-F238E27FC236}">
              <a16:creationId xmlns:a16="http://schemas.microsoft.com/office/drawing/2014/main" id="{00000000-0008-0000-0600-00006C030000}"/>
            </a:ext>
          </a:extLst>
        </xdr:cNvPr>
        <xdr:cNvSpPr/>
      </xdr:nvSpPr>
      <xdr:spPr>
        <a:xfrm>
          <a:off x="21272500" y="13108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171318</xdr:rowOff>
    </xdr:from>
    <xdr:ext cx="534377" cy="259045"/>
    <xdr:sp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201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59799</xdr:rowOff>
    </xdr:from>
    <xdr:to>
      <xdr:col>107</xdr:col>
      <xdr:colOff>101600</xdr:colOff>
      <xdr:row>76</xdr:row>
      <xdr:rowOff>161399</xdr:rowOff>
    </xdr:to>
    <xdr:sp textlink="">
      <xdr:nvSpPr>
        <xdr:cNvPr id="878" name="楕円 877">
          <a:extLst>
            <a:ext uri="{FF2B5EF4-FFF2-40B4-BE49-F238E27FC236}">
              <a16:creationId xmlns:a16="http://schemas.microsoft.com/office/drawing/2014/main" id="{00000000-0008-0000-0600-00006E030000}"/>
            </a:ext>
          </a:extLst>
        </xdr:cNvPr>
        <xdr:cNvSpPr/>
      </xdr:nvSpPr>
      <xdr:spPr>
        <a:xfrm>
          <a:off x="20383500" y="1308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152526</xdr:rowOff>
    </xdr:from>
    <xdr:ext cx="534377" cy="259045"/>
    <xdr:sp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18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70886</xdr:rowOff>
    </xdr:from>
    <xdr:to>
      <xdr:col>102</xdr:col>
      <xdr:colOff>165100</xdr:colOff>
      <xdr:row>77</xdr:row>
      <xdr:rowOff>1036</xdr:rowOff>
    </xdr:to>
    <xdr:sp textlink="">
      <xdr:nvSpPr>
        <xdr:cNvPr id="880" name="楕円 879">
          <a:extLst>
            <a:ext uri="{FF2B5EF4-FFF2-40B4-BE49-F238E27FC236}">
              <a16:creationId xmlns:a16="http://schemas.microsoft.com/office/drawing/2014/main" id="{00000000-0008-0000-0600-000070030000}"/>
            </a:ext>
          </a:extLst>
        </xdr:cNvPr>
        <xdr:cNvSpPr/>
      </xdr:nvSpPr>
      <xdr:spPr>
        <a:xfrm>
          <a:off x="19494500" y="1310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163613</xdr:rowOff>
    </xdr:from>
    <xdr:ext cx="534377" cy="259045"/>
    <xdr:sp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19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59410</xdr:rowOff>
    </xdr:from>
    <xdr:to>
      <xdr:col>98</xdr:col>
      <xdr:colOff>38100</xdr:colOff>
      <xdr:row>76</xdr:row>
      <xdr:rowOff>161010</xdr:rowOff>
    </xdr:to>
    <xdr:sp textlink="">
      <xdr:nvSpPr>
        <xdr:cNvPr id="882" name="楕円 881">
          <a:extLst>
            <a:ext uri="{FF2B5EF4-FFF2-40B4-BE49-F238E27FC236}">
              <a16:creationId xmlns:a16="http://schemas.microsoft.com/office/drawing/2014/main" id="{00000000-0008-0000-0600-000072030000}"/>
            </a:ext>
          </a:extLst>
        </xdr:cNvPr>
        <xdr:cNvSpPr/>
      </xdr:nvSpPr>
      <xdr:spPr>
        <a:xfrm>
          <a:off x="18605500" y="1308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152137</xdr:rowOff>
    </xdr:from>
    <xdr:ext cx="534377" cy="259045"/>
    <xdr:sp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18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510.2</a:t>
          </a:r>
          <a:r>
            <a:rPr kumimoji="1" lang="ja-JP" altLang="en-US" sz="1300">
              <a:latin typeface="ＭＳ Ｐゴシック" panose="020B0600070205080204" pitchFamily="50" charset="-128"/>
              <a:ea typeface="ＭＳ Ｐゴシック" panose="020B0600070205080204" pitchFamily="50" charset="-128"/>
            </a:rPr>
            <a:t>千円となっており，前年度より</a:t>
          </a:r>
          <a:r>
            <a:rPr kumimoji="1" lang="en-US" altLang="ja-JP" sz="1300">
              <a:latin typeface="ＭＳ Ｐゴシック" panose="020B0600070205080204" pitchFamily="50" charset="-128"/>
              <a:ea typeface="ＭＳ Ｐゴシック" panose="020B0600070205080204" pitchFamily="50" charset="-128"/>
            </a:rPr>
            <a:t>81.7</a:t>
          </a:r>
          <a:r>
            <a:rPr kumimoji="1" lang="ja-JP" altLang="en-US" sz="1300">
              <a:latin typeface="ＭＳ Ｐゴシック" panose="020B0600070205080204" pitchFamily="50" charset="-128"/>
              <a:ea typeface="ＭＳ Ｐゴシック" panose="020B0600070205080204" pitchFamily="50" charset="-128"/>
            </a:rPr>
            <a:t>千円の増である。主な要因としては，普通建設事業費が約</a:t>
          </a:r>
          <a:r>
            <a:rPr kumimoji="1" lang="en-US" altLang="ja-JP" sz="1300">
              <a:latin typeface="ＭＳ Ｐゴシック" panose="020B0600070205080204" pitchFamily="50" charset="-128"/>
              <a:ea typeface="ＭＳ Ｐゴシック" panose="020B0600070205080204" pitchFamily="50" charset="-128"/>
            </a:rPr>
            <a:t>72</a:t>
          </a:r>
          <a:r>
            <a:rPr kumimoji="1" lang="ja-JP" altLang="en-US" sz="1300">
              <a:latin typeface="ＭＳ Ｐゴシック" panose="020B0600070205080204" pitchFamily="50" charset="-128"/>
              <a:ea typeface="ＭＳ Ｐゴシック" panose="020B0600070205080204" pitchFamily="50" charset="-128"/>
            </a:rPr>
            <a:t>千円増となっていることがあげられる。これは，新庁舎建設工事の竣工により経費が増額となったことによるものである。また，物価高騰等の影響で物件費も増となり，施設の維持補修費は前年度並みで推移している。扶助費についても増加しており，本市は障がい者・児福祉や子育て支援，高齢者福祉など弱者支援に重点をおいており，今後も扶助費の増幅は見込まれるため，慎重な財政運営が必要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岡山県総社市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69,625
67,682
211.90
36,869,714
35,519,420
911,214
18,150,227
32,553,162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63348</xdr:rowOff>
    </xdr:from>
    <xdr:to>
      <xdr:col>24</xdr:col>
      <xdr:colOff>63500</xdr:colOff>
      <xdr:row>34</xdr:row>
      <xdr:rowOff>47346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549748"/>
          <a:ext cx="838200" cy="32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47346</xdr:rowOff>
    </xdr:from>
    <xdr:to>
      <xdr:col>19</xdr:col>
      <xdr:colOff>177800</xdr:colOff>
      <xdr:row>34</xdr:row>
      <xdr:rowOff>91237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876646"/>
          <a:ext cx="889000" cy="43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91237</xdr:rowOff>
    </xdr:from>
    <xdr:to>
      <xdr:col>15</xdr:col>
      <xdr:colOff>50800</xdr:colOff>
      <xdr:row>35</xdr:row>
      <xdr:rowOff>3454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920537"/>
          <a:ext cx="889000" cy="8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166218</xdr:rowOff>
    </xdr:from>
    <xdr:to>
      <xdr:col>10</xdr:col>
      <xdr:colOff>114300</xdr:colOff>
      <xdr:row>35</xdr:row>
      <xdr:rowOff>3454</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995518"/>
          <a:ext cx="8890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141478</xdr:rowOff>
    </xdr:from>
    <xdr:to>
      <xdr:col>6</xdr:col>
      <xdr:colOff>38100</xdr:colOff>
      <xdr:row>35</xdr:row>
      <xdr:rowOff>71628</xdr:rowOff>
    </xdr:to>
    <xdr:sp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7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62755</xdr:rowOff>
    </xdr:from>
    <xdr:ext cx="469744" cy="259045"/>
    <xdr:sp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06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12548</xdr:rowOff>
    </xdr:from>
    <xdr:to>
      <xdr:col>24</xdr:col>
      <xdr:colOff>114300</xdr:colOff>
      <xdr:row>32</xdr:row>
      <xdr:rowOff>114148</xdr:rowOff>
    </xdr:to>
    <xdr:sp textlink="">
      <xdr:nvSpPr>
        <xdr:cNvPr id="78" name="楕円 77">
          <a:extLst>
            <a:ext uri="{FF2B5EF4-FFF2-40B4-BE49-F238E27FC236}">
              <a16:creationId xmlns:a16="http://schemas.microsoft.com/office/drawing/2014/main" id="{00000000-0008-0000-0700-00004E000000}"/>
            </a:ext>
          </a:extLst>
        </xdr:cNvPr>
        <xdr:cNvSpPr/>
      </xdr:nvSpPr>
      <xdr:spPr>
        <a:xfrm>
          <a:off x="4584700" y="549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35425</xdr:rowOff>
    </xdr:from>
    <xdr:ext cx="469744" cy="259045"/>
    <xdr:sp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350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167996</xdr:rowOff>
    </xdr:from>
    <xdr:to>
      <xdr:col>20</xdr:col>
      <xdr:colOff>38100</xdr:colOff>
      <xdr:row>34</xdr:row>
      <xdr:rowOff>98146</xdr:rowOff>
    </xdr:to>
    <xdr:sp textlink="">
      <xdr:nvSpPr>
        <xdr:cNvPr id="80" name="楕円 79">
          <a:extLst>
            <a:ext uri="{FF2B5EF4-FFF2-40B4-BE49-F238E27FC236}">
              <a16:creationId xmlns:a16="http://schemas.microsoft.com/office/drawing/2014/main" id="{00000000-0008-0000-0700-000050000000}"/>
            </a:ext>
          </a:extLst>
        </xdr:cNvPr>
        <xdr:cNvSpPr/>
      </xdr:nvSpPr>
      <xdr:spPr>
        <a:xfrm>
          <a:off x="3746500" y="5825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114673</xdr:rowOff>
    </xdr:from>
    <xdr:ext cx="469744" cy="259045"/>
    <xdr:sp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601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40437</xdr:rowOff>
    </xdr:from>
    <xdr:to>
      <xdr:col>15</xdr:col>
      <xdr:colOff>101600</xdr:colOff>
      <xdr:row>34</xdr:row>
      <xdr:rowOff>142037</xdr:rowOff>
    </xdr:to>
    <xdr:sp textlink="">
      <xdr:nvSpPr>
        <xdr:cNvPr id="82" name="楕円 81">
          <a:extLst>
            <a:ext uri="{FF2B5EF4-FFF2-40B4-BE49-F238E27FC236}">
              <a16:creationId xmlns:a16="http://schemas.microsoft.com/office/drawing/2014/main" id="{00000000-0008-0000-0700-000052000000}"/>
            </a:ext>
          </a:extLst>
        </xdr:cNvPr>
        <xdr:cNvSpPr/>
      </xdr:nvSpPr>
      <xdr:spPr>
        <a:xfrm>
          <a:off x="2857500" y="586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158564</xdr:rowOff>
    </xdr:from>
    <xdr:ext cx="469744" cy="259045"/>
    <xdr:sp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644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124104</xdr:rowOff>
    </xdr:from>
    <xdr:to>
      <xdr:col>10</xdr:col>
      <xdr:colOff>165100</xdr:colOff>
      <xdr:row>35</xdr:row>
      <xdr:rowOff>54254</xdr:rowOff>
    </xdr:to>
    <xdr:sp textlink="">
      <xdr:nvSpPr>
        <xdr:cNvPr id="84" name="楕円 83">
          <a:extLst>
            <a:ext uri="{FF2B5EF4-FFF2-40B4-BE49-F238E27FC236}">
              <a16:creationId xmlns:a16="http://schemas.microsoft.com/office/drawing/2014/main" id="{00000000-0008-0000-0700-000054000000}"/>
            </a:ext>
          </a:extLst>
        </xdr:cNvPr>
        <xdr:cNvSpPr/>
      </xdr:nvSpPr>
      <xdr:spPr>
        <a:xfrm>
          <a:off x="1968500" y="595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70781</xdr:rowOff>
    </xdr:from>
    <xdr:ext cx="469744" cy="259045"/>
    <xdr:sp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728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115418</xdr:rowOff>
    </xdr:from>
    <xdr:to>
      <xdr:col>6</xdr:col>
      <xdr:colOff>38100</xdr:colOff>
      <xdr:row>35</xdr:row>
      <xdr:rowOff>45568</xdr:rowOff>
    </xdr:to>
    <xdr:sp textlink="">
      <xdr:nvSpPr>
        <xdr:cNvPr id="86" name="楕円 85">
          <a:extLst>
            <a:ext uri="{FF2B5EF4-FFF2-40B4-BE49-F238E27FC236}">
              <a16:creationId xmlns:a16="http://schemas.microsoft.com/office/drawing/2014/main" id="{00000000-0008-0000-0700-000056000000}"/>
            </a:ext>
          </a:extLst>
        </xdr:cNvPr>
        <xdr:cNvSpPr/>
      </xdr:nvSpPr>
      <xdr:spPr>
        <a:xfrm>
          <a:off x="1079500" y="5944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62095</xdr:rowOff>
    </xdr:from>
    <xdr:ext cx="469744" cy="259045"/>
    <xdr:sp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719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27938</xdr:rowOff>
    </xdr:from>
    <xdr:to>
      <xdr:col>24</xdr:col>
      <xdr:colOff>63500</xdr:colOff>
      <xdr:row>56</xdr:row>
      <xdr:rowOff>138184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114788"/>
          <a:ext cx="838200" cy="62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46996</xdr:rowOff>
    </xdr:from>
    <xdr:ext cx="534377" cy="259045"/>
    <xdr:sp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76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36091</xdr:rowOff>
    </xdr:from>
    <xdr:to>
      <xdr:col>19</xdr:col>
      <xdr:colOff>177800</xdr:colOff>
      <xdr:row>56</xdr:row>
      <xdr:rowOff>138184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294391"/>
          <a:ext cx="889000" cy="444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36091</xdr:rowOff>
    </xdr:from>
    <xdr:to>
      <xdr:col>15</xdr:col>
      <xdr:colOff>50800</xdr:colOff>
      <xdr:row>56</xdr:row>
      <xdr:rowOff>80973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294391"/>
          <a:ext cx="889000" cy="38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34500</xdr:rowOff>
    </xdr:from>
    <xdr:ext cx="534377" cy="259045"/>
    <xdr:sp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3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150703</xdr:rowOff>
    </xdr:from>
    <xdr:to>
      <xdr:col>10</xdr:col>
      <xdr:colOff>114300</xdr:colOff>
      <xdr:row>56</xdr:row>
      <xdr:rowOff>80973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066103"/>
          <a:ext cx="889000" cy="616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33350</xdr:rowOff>
    </xdr:from>
    <xdr:to>
      <xdr:col>6</xdr:col>
      <xdr:colOff>38100</xdr:colOff>
      <xdr:row>51</xdr:row>
      <xdr:rowOff>134950</xdr:rowOff>
    </xdr:to>
    <xdr:sp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77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151477</xdr:rowOff>
    </xdr:from>
    <xdr:ext cx="599010" cy="259045"/>
    <xdr:sp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552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148588</xdr:rowOff>
    </xdr:from>
    <xdr:to>
      <xdr:col>24</xdr:col>
      <xdr:colOff>114300</xdr:colOff>
      <xdr:row>53</xdr:row>
      <xdr:rowOff>78738</xdr:rowOff>
    </xdr:to>
    <xdr:sp textlink="">
      <xdr:nvSpPr>
        <xdr:cNvPr id="135" name="楕円 134">
          <a:extLst>
            <a:ext uri="{FF2B5EF4-FFF2-40B4-BE49-F238E27FC236}">
              <a16:creationId xmlns:a16="http://schemas.microsoft.com/office/drawing/2014/main" id="{00000000-0008-0000-0700-000087000000}"/>
            </a:ext>
          </a:extLst>
        </xdr:cNvPr>
        <xdr:cNvSpPr/>
      </xdr:nvSpPr>
      <xdr:spPr>
        <a:xfrm>
          <a:off x="4584700" y="906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15</xdr:rowOff>
    </xdr:from>
    <xdr:ext cx="599010" cy="259045"/>
    <xdr:sp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8915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87384</xdr:rowOff>
    </xdr:from>
    <xdr:to>
      <xdr:col>20</xdr:col>
      <xdr:colOff>38100</xdr:colOff>
      <xdr:row>57</xdr:row>
      <xdr:rowOff>17534</xdr:rowOff>
    </xdr:to>
    <xdr:sp textlink="">
      <xdr:nvSpPr>
        <xdr:cNvPr id="137" name="楕円 136">
          <a:extLst>
            <a:ext uri="{FF2B5EF4-FFF2-40B4-BE49-F238E27FC236}">
              <a16:creationId xmlns:a16="http://schemas.microsoft.com/office/drawing/2014/main" id="{00000000-0008-0000-0700-000089000000}"/>
            </a:ext>
          </a:extLst>
        </xdr:cNvPr>
        <xdr:cNvSpPr/>
      </xdr:nvSpPr>
      <xdr:spPr>
        <a:xfrm>
          <a:off x="3746500" y="968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8661</xdr:rowOff>
    </xdr:from>
    <xdr:ext cx="534377" cy="259045"/>
    <xdr:sp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781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156741</xdr:rowOff>
    </xdr:from>
    <xdr:to>
      <xdr:col>15</xdr:col>
      <xdr:colOff>101600</xdr:colOff>
      <xdr:row>54</xdr:row>
      <xdr:rowOff>86891</xdr:rowOff>
    </xdr:to>
    <xdr:sp textlink="">
      <xdr:nvSpPr>
        <xdr:cNvPr id="139" name="楕円 138">
          <a:extLst>
            <a:ext uri="{FF2B5EF4-FFF2-40B4-BE49-F238E27FC236}">
              <a16:creationId xmlns:a16="http://schemas.microsoft.com/office/drawing/2014/main" id="{00000000-0008-0000-0700-00008B000000}"/>
            </a:ext>
          </a:extLst>
        </xdr:cNvPr>
        <xdr:cNvSpPr/>
      </xdr:nvSpPr>
      <xdr:spPr>
        <a:xfrm>
          <a:off x="2857500" y="924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103418</xdr:rowOff>
    </xdr:from>
    <xdr:ext cx="599010" cy="259045"/>
    <xdr:sp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018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30173</xdr:rowOff>
    </xdr:from>
    <xdr:to>
      <xdr:col>10</xdr:col>
      <xdr:colOff>165100</xdr:colOff>
      <xdr:row>56</xdr:row>
      <xdr:rowOff>131773</xdr:rowOff>
    </xdr:to>
    <xdr:sp textlink="">
      <xdr:nvSpPr>
        <xdr:cNvPr id="141" name="楕円 140">
          <a:extLst>
            <a:ext uri="{FF2B5EF4-FFF2-40B4-BE49-F238E27FC236}">
              <a16:creationId xmlns:a16="http://schemas.microsoft.com/office/drawing/2014/main" id="{00000000-0008-0000-0700-00008D000000}"/>
            </a:ext>
          </a:extLst>
        </xdr:cNvPr>
        <xdr:cNvSpPr/>
      </xdr:nvSpPr>
      <xdr:spPr>
        <a:xfrm>
          <a:off x="1968500" y="963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122900</xdr:rowOff>
    </xdr:from>
    <xdr:ext cx="534377" cy="259045"/>
    <xdr:sp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2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99903</xdr:rowOff>
    </xdr:from>
    <xdr:to>
      <xdr:col>6</xdr:col>
      <xdr:colOff>38100</xdr:colOff>
      <xdr:row>53</xdr:row>
      <xdr:rowOff>30053</xdr:rowOff>
    </xdr:to>
    <xdr:sp textlink="">
      <xdr:nvSpPr>
        <xdr:cNvPr id="143" name="楕円 142">
          <a:extLst>
            <a:ext uri="{FF2B5EF4-FFF2-40B4-BE49-F238E27FC236}">
              <a16:creationId xmlns:a16="http://schemas.microsoft.com/office/drawing/2014/main" id="{00000000-0008-0000-0700-00008F000000}"/>
            </a:ext>
          </a:extLst>
        </xdr:cNvPr>
        <xdr:cNvSpPr/>
      </xdr:nvSpPr>
      <xdr:spPr>
        <a:xfrm>
          <a:off x="1079500" y="901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21180</xdr:rowOff>
    </xdr:from>
    <xdr:ext cx="599010" cy="259045"/>
    <xdr:sp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108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141115</xdr:rowOff>
    </xdr:from>
    <xdr:to>
      <xdr:col>24</xdr:col>
      <xdr:colOff>63500</xdr:colOff>
      <xdr:row>76</xdr:row>
      <xdr:rowOff>59483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99865"/>
          <a:ext cx="838200" cy="89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59483</xdr:rowOff>
    </xdr:from>
    <xdr:to>
      <xdr:col>19</xdr:col>
      <xdr:colOff>177800</xdr:colOff>
      <xdr:row>76</xdr:row>
      <xdr:rowOff>161362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89683"/>
          <a:ext cx="889000" cy="10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91095</xdr:rowOff>
    </xdr:from>
    <xdr:to>
      <xdr:col>15</xdr:col>
      <xdr:colOff>50800</xdr:colOff>
      <xdr:row>76</xdr:row>
      <xdr:rowOff>161362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21295"/>
          <a:ext cx="889000" cy="70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91095</xdr:rowOff>
    </xdr:from>
    <xdr:to>
      <xdr:col>10</xdr:col>
      <xdr:colOff>114300</xdr:colOff>
      <xdr:row>77</xdr:row>
      <xdr:rowOff>161874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21295"/>
          <a:ext cx="889000" cy="24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128731</xdr:rowOff>
    </xdr:from>
    <xdr:to>
      <xdr:col>6</xdr:col>
      <xdr:colOff>38100</xdr:colOff>
      <xdr:row>76</xdr:row>
      <xdr:rowOff>58880</xdr:rowOff>
    </xdr:to>
    <xdr:sp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298748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75408</xdr:rowOff>
    </xdr:from>
    <xdr:ext cx="599010" cy="259045"/>
    <xdr:sp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762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90315</xdr:rowOff>
    </xdr:from>
    <xdr:to>
      <xdr:col>24</xdr:col>
      <xdr:colOff>114300</xdr:colOff>
      <xdr:row>76</xdr:row>
      <xdr:rowOff>20465</xdr:rowOff>
    </xdr:to>
    <xdr:sp textlink="">
      <xdr:nvSpPr>
        <xdr:cNvPr id="195" name="楕円 194">
          <a:extLst>
            <a:ext uri="{FF2B5EF4-FFF2-40B4-BE49-F238E27FC236}">
              <a16:creationId xmlns:a16="http://schemas.microsoft.com/office/drawing/2014/main" id="{00000000-0008-0000-0700-0000C3000000}"/>
            </a:ext>
          </a:extLst>
        </xdr:cNvPr>
        <xdr:cNvSpPr/>
      </xdr:nvSpPr>
      <xdr:spPr>
        <a:xfrm>
          <a:off x="4584700" y="1294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68742</xdr:rowOff>
    </xdr:from>
    <xdr:ext cx="599010" cy="259045"/>
    <xdr:sp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27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8683</xdr:rowOff>
    </xdr:from>
    <xdr:to>
      <xdr:col>20</xdr:col>
      <xdr:colOff>38100</xdr:colOff>
      <xdr:row>76</xdr:row>
      <xdr:rowOff>110283</xdr:rowOff>
    </xdr:to>
    <xdr:sp textlink="">
      <xdr:nvSpPr>
        <xdr:cNvPr id="197" name="楕円 196">
          <a:extLst>
            <a:ext uri="{FF2B5EF4-FFF2-40B4-BE49-F238E27FC236}">
              <a16:creationId xmlns:a16="http://schemas.microsoft.com/office/drawing/2014/main" id="{00000000-0008-0000-0700-0000C5000000}"/>
            </a:ext>
          </a:extLst>
        </xdr:cNvPr>
        <xdr:cNvSpPr/>
      </xdr:nvSpPr>
      <xdr:spPr>
        <a:xfrm>
          <a:off x="3746500" y="1303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101410</xdr:rowOff>
    </xdr:from>
    <xdr:ext cx="599010" cy="259045"/>
    <xdr:sp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131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110562</xdr:rowOff>
    </xdr:from>
    <xdr:to>
      <xdr:col>15</xdr:col>
      <xdr:colOff>101600</xdr:colOff>
      <xdr:row>77</xdr:row>
      <xdr:rowOff>40712</xdr:rowOff>
    </xdr:to>
    <xdr:sp textlink="">
      <xdr:nvSpPr>
        <xdr:cNvPr id="199" name="楕円 198">
          <a:extLst>
            <a:ext uri="{FF2B5EF4-FFF2-40B4-BE49-F238E27FC236}">
              <a16:creationId xmlns:a16="http://schemas.microsoft.com/office/drawing/2014/main" id="{00000000-0008-0000-0700-0000C7000000}"/>
            </a:ext>
          </a:extLst>
        </xdr:cNvPr>
        <xdr:cNvSpPr/>
      </xdr:nvSpPr>
      <xdr:spPr>
        <a:xfrm>
          <a:off x="2857500" y="1314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31839</xdr:rowOff>
    </xdr:from>
    <xdr:ext cx="599010" cy="259045"/>
    <xdr:sp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3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40295</xdr:rowOff>
    </xdr:from>
    <xdr:to>
      <xdr:col>10</xdr:col>
      <xdr:colOff>165100</xdr:colOff>
      <xdr:row>76</xdr:row>
      <xdr:rowOff>141895</xdr:rowOff>
    </xdr:to>
    <xdr:sp textlink="">
      <xdr:nvSpPr>
        <xdr:cNvPr id="201" name="楕円 200">
          <a:extLst>
            <a:ext uri="{FF2B5EF4-FFF2-40B4-BE49-F238E27FC236}">
              <a16:creationId xmlns:a16="http://schemas.microsoft.com/office/drawing/2014/main" id="{00000000-0008-0000-0700-0000C9000000}"/>
            </a:ext>
          </a:extLst>
        </xdr:cNvPr>
        <xdr:cNvSpPr/>
      </xdr:nvSpPr>
      <xdr:spPr>
        <a:xfrm>
          <a:off x="1968500" y="1307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133022</xdr:rowOff>
    </xdr:from>
    <xdr:ext cx="599010" cy="259045"/>
    <xdr:sp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163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111074</xdr:rowOff>
    </xdr:from>
    <xdr:to>
      <xdr:col>6</xdr:col>
      <xdr:colOff>38100</xdr:colOff>
      <xdr:row>78</xdr:row>
      <xdr:rowOff>41224</xdr:rowOff>
    </xdr:to>
    <xdr:sp textlink="">
      <xdr:nvSpPr>
        <xdr:cNvPr id="203" name="楕円 202">
          <a:extLst>
            <a:ext uri="{FF2B5EF4-FFF2-40B4-BE49-F238E27FC236}">
              <a16:creationId xmlns:a16="http://schemas.microsoft.com/office/drawing/2014/main" id="{00000000-0008-0000-0700-0000CB000000}"/>
            </a:ext>
          </a:extLst>
        </xdr:cNvPr>
        <xdr:cNvSpPr/>
      </xdr:nvSpPr>
      <xdr:spPr>
        <a:xfrm>
          <a:off x="1079500" y="133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32351</xdr:rowOff>
    </xdr:from>
    <xdr:ext cx="599010" cy="259045"/>
    <xdr:sp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05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107581</xdr:rowOff>
    </xdr:from>
    <xdr:to>
      <xdr:col>24</xdr:col>
      <xdr:colOff>63500</xdr:colOff>
      <xdr:row>98</xdr:row>
      <xdr:rowOff>16580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566781"/>
          <a:ext cx="838200" cy="251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107581</xdr:rowOff>
    </xdr:from>
    <xdr:to>
      <xdr:col>19</xdr:col>
      <xdr:colOff>177800</xdr:colOff>
      <xdr:row>97</xdr:row>
      <xdr:rowOff>77939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566781"/>
          <a:ext cx="889000" cy="141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65387</xdr:rowOff>
    </xdr:from>
    <xdr:to>
      <xdr:col>15</xdr:col>
      <xdr:colOff>50800</xdr:colOff>
      <xdr:row>97</xdr:row>
      <xdr:rowOff>77939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696037"/>
          <a:ext cx="889000" cy="1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65387</xdr:rowOff>
    </xdr:from>
    <xdr:to>
      <xdr:col>10</xdr:col>
      <xdr:colOff>114300</xdr:colOff>
      <xdr:row>97</xdr:row>
      <xdr:rowOff>114497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696037"/>
          <a:ext cx="889000" cy="49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128598</xdr:rowOff>
    </xdr:from>
    <xdr:ext cx="534377" cy="259045"/>
    <xdr:sp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4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137230</xdr:rowOff>
    </xdr:from>
    <xdr:to>
      <xdr:col>24</xdr:col>
      <xdr:colOff>114300</xdr:colOff>
      <xdr:row>98</xdr:row>
      <xdr:rowOff>67380</xdr:rowOff>
    </xdr:to>
    <xdr:sp textlink="">
      <xdr:nvSpPr>
        <xdr:cNvPr id="253" name="楕円 252">
          <a:extLst>
            <a:ext uri="{FF2B5EF4-FFF2-40B4-BE49-F238E27FC236}">
              <a16:creationId xmlns:a16="http://schemas.microsoft.com/office/drawing/2014/main" id="{00000000-0008-0000-0700-0000FD000000}"/>
            </a:ext>
          </a:extLst>
        </xdr:cNvPr>
        <xdr:cNvSpPr/>
      </xdr:nvSpPr>
      <xdr:spPr>
        <a:xfrm>
          <a:off x="4584700" y="1676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52157</xdr:rowOff>
    </xdr:from>
    <xdr:ext cx="534377" cy="259045"/>
    <xdr:sp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8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56781</xdr:rowOff>
    </xdr:from>
    <xdr:to>
      <xdr:col>20</xdr:col>
      <xdr:colOff>38100</xdr:colOff>
      <xdr:row>96</xdr:row>
      <xdr:rowOff>158381</xdr:rowOff>
    </xdr:to>
    <xdr:sp textlink="">
      <xdr:nvSpPr>
        <xdr:cNvPr id="255" name="楕円 254">
          <a:extLst>
            <a:ext uri="{FF2B5EF4-FFF2-40B4-BE49-F238E27FC236}">
              <a16:creationId xmlns:a16="http://schemas.microsoft.com/office/drawing/2014/main" id="{00000000-0008-0000-0700-0000FF000000}"/>
            </a:ext>
          </a:extLst>
        </xdr:cNvPr>
        <xdr:cNvSpPr/>
      </xdr:nvSpPr>
      <xdr:spPr>
        <a:xfrm>
          <a:off x="3746500" y="16515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149508</xdr:rowOff>
    </xdr:from>
    <xdr:ext cx="534377" cy="259045"/>
    <xdr:sp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608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27139</xdr:rowOff>
    </xdr:from>
    <xdr:to>
      <xdr:col>15</xdr:col>
      <xdr:colOff>101600</xdr:colOff>
      <xdr:row>97</xdr:row>
      <xdr:rowOff>128739</xdr:rowOff>
    </xdr:to>
    <xdr:sp textlink="">
      <xdr:nvSpPr>
        <xdr:cNvPr id="257" name="楕円 256">
          <a:extLst>
            <a:ext uri="{FF2B5EF4-FFF2-40B4-BE49-F238E27FC236}">
              <a16:creationId xmlns:a16="http://schemas.microsoft.com/office/drawing/2014/main" id="{00000000-0008-0000-0700-000001010000}"/>
            </a:ext>
          </a:extLst>
        </xdr:cNvPr>
        <xdr:cNvSpPr/>
      </xdr:nvSpPr>
      <xdr:spPr>
        <a:xfrm>
          <a:off x="2857500" y="1665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119866</xdr:rowOff>
    </xdr:from>
    <xdr:ext cx="534377" cy="259045"/>
    <xdr:sp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750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14587</xdr:rowOff>
    </xdr:from>
    <xdr:to>
      <xdr:col>10</xdr:col>
      <xdr:colOff>165100</xdr:colOff>
      <xdr:row>97</xdr:row>
      <xdr:rowOff>116187</xdr:rowOff>
    </xdr:to>
    <xdr:sp textlink="">
      <xdr:nvSpPr>
        <xdr:cNvPr id="259" name="楕円 258">
          <a:extLst>
            <a:ext uri="{FF2B5EF4-FFF2-40B4-BE49-F238E27FC236}">
              <a16:creationId xmlns:a16="http://schemas.microsoft.com/office/drawing/2014/main" id="{00000000-0008-0000-0700-000003010000}"/>
            </a:ext>
          </a:extLst>
        </xdr:cNvPr>
        <xdr:cNvSpPr/>
      </xdr:nvSpPr>
      <xdr:spPr>
        <a:xfrm>
          <a:off x="1968500" y="1664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107314</xdr:rowOff>
    </xdr:from>
    <xdr:ext cx="534377" cy="259045"/>
    <xdr:sp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73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63697</xdr:rowOff>
    </xdr:from>
    <xdr:to>
      <xdr:col>6</xdr:col>
      <xdr:colOff>38100</xdr:colOff>
      <xdr:row>97</xdr:row>
      <xdr:rowOff>165297</xdr:rowOff>
    </xdr:to>
    <xdr:sp textlink="">
      <xdr:nvSpPr>
        <xdr:cNvPr id="261" name="楕円 260">
          <a:extLst>
            <a:ext uri="{FF2B5EF4-FFF2-40B4-BE49-F238E27FC236}">
              <a16:creationId xmlns:a16="http://schemas.microsoft.com/office/drawing/2014/main" id="{00000000-0008-0000-0700-000005010000}"/>
            </a:ext>
          </a:extLst>
        </xdr:cNvPr>
        <xdr:cNvSpPr/>
      </xdr:nvSpPr>
      <xdr:spPr>
        <a:xfrm>
          <a:off x="1079500" y="16694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156424</xdr:rowOff>
    </xdr:from>
    <xdr:ext cx="534377" cy="259045"/>
    <xdr:sp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787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138502</xdr:rowOff>
    </xdr:from>
    <xdr:to>
      <xdr:col>55</xdr:col>
      <xdr:colOff>0</xdr:colOff>
      <xdr:row>38</xdr:row>
      <xdr:rowOff>144599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653602"/>
          <a:ext cx="838200" cy="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74947</xdr:rowOff>
    </xdr:from>
    <xdr:ext cx="469744" cy="259045"/>
    <xdr:sp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144599</xdr:rowOff>
    </xdr:from>
    <xdr:to>
      <xdr:col>50</xdr:col>
      <xdr:colOff>114300</xdr:colOff>
      <xdr:row>38</xdr:row>
      <xdr:rowOff>146885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659699"/>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146885</xdr:rowOff>
    </xdr:from>
    <xdr:to>
      <xdr:col>45</xdr:col>
      <xdr:colOff>177800</xdr:colOff>
      <xdr:row>38</xdr:row>
      <xdr:rowOff>148299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661985"/>
          <a:ext cx="889000" cy="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135672</xdr:rowOff>
    </xdr:from>
    <xdr:to>
      <xdr:col>41</xdr:col>
      <xdr:colOff>50800</xdr:colOff>
      <xdr:row>38</xdr:row>
      <xdr:rowOff>148299</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650772"/>
          <a:ext cx="889000" cy="1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119924</xdr:rowOff>
    </xdr:from>
    <xdr:to>
      <xdr:col>36</xdr:col>
      <xdr:colOff>165100</xdr:colOff>
      <xdr:row>39</xdr:row>
      <xdr:rowOff>50074</xdr:rowOff>
    </xdr:to>
    <xdr:sp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3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41201</xdr:rowOff>
    </xdr:from>
    <xdr:ext cx="378565" cy="259045"/>
    <xdr:sp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7277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87702</xdr:rowOff>
    </xdr:from>
    <xdr:to>
      <xdr:col>55</xdr:col>
      <xdr:colOff>50800</xdr:colOff>
      <xdr:row>39</xdr:row>
      <xdr:rowOff>17852</xdr:rowOff>
    </xdr:to>
    <xdr:sp textlink="">
      <xdr:nvSpPr>
        <xdr:cNvPr id="312" name="楕円 311">
          <a:extLst>
            <a:ext uri="{FF2B5EF4-FFF2-40B4-BE49-F238E27FC236}">
              <a16:creationId xmlns:a16="http://schemas.microsoft.com/office/drawing/2014/main" id="{00000000-0008-0000-0700-000038010000}"/>
            </a:ext>
          </a:extLst>
        </xdr:cNvPr>
        <xdr:cNvSpPr/>
      </xdr:nvSpPr>
      <xdr:spPr>
        <a:xfrm>
          <a:off x="10426700" y="660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110579</xdr:rowOff>
    </xdr:from>
    <xdr:ext cx="469744" cy="259045"/>
    <xdr:sp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454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93799</xdr:rowOff>
    </xdr:from>
    <xdr:to>
      <xdr:col>50</xdr:col>
      <xdr:colOff>165100</xdr:colOff>
      <xdr:row>39</xdr:row>
      <xdr:rowOff>23949</xdr:rowOff>
    </xdr:to>
    <xdr:sp textlink="">
      <xdr:nvSpPr>
        <xdr:cNvPr id="314" name="楕円 313">
          <a:extLst>
            <a:ext uri="{FF2B5EF4-FFF2-40B4-BE49-F238E27FC236}">
              <a16:creationId xmlns:a16="http://schemas.microsoft.com/office/drawing/2014/main" id="{00000000-0008-0000-0700-00003A010000}"/>
            </a:ext>
          </a:extLst>
        </xdr:cNvPr>
        <xdr:cNvSpPr/>
      </xdr:nvSpPr>
      <xdr:spPr>
        <a:xfrm>
          <a:off x="9588500" y="660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15076</xdr:rowOff>
    </xdr:from>
    <xdr:ext cx="469744" cy="259045"/>
    <xdr:sp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701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96085</xdr:rowOff>
    </xdr:from>
    <xdr:to>
      <xdr:col>46</xdr:col>
      <xdr:colOff>38100</xdr:colOff>
      <xdr:row>39</xdr:row>
      <xdr:rowOff>26235</xdr:rowOff>
    </xdr:to>
    <xdr:sp textlink="">
      <xdr:nvSpPr>
        <xdr:cNvPr id="316" name="楕円 315">
          <a:extLst>
            <a:ext uri="{FF2B5EF4-FFF2-40B4-BE49-F238E27FC236}">
              <a16:creationId xmlns:a16="http://schemas.microsoft.com/office/drawing/2014/main" id="{00000000-0008-0000-0700-00003C010000}"/>
            </a:ext>
          </a:extLst>
        </xdr:cNvPr>
        <xdr:cNvSpPr/>
      </xdr:nvSpPr>
      <xdr:spPr>
        <a:xfrm>
          <a:off x="8699500" y="661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17362</xdr:rowOff>
    </xdr:from>
    <xdr:ext cx="469744" cy="259045"/>
    <xdr:sp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6703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97499</xdr:rowOff>
    </xdr:from>
    <xdr:to>
      <xdr:col>41</xdr:col>
      <xdr:colOff>101600</xdr:colOff>
      <xdr:row>39</xdr:row>
      <xdr:rowOff>27649</xdr:rowOff>
    </xdr:to>
    <xdr:sp textlink="">
      <xdr:nvSpPr>
        <xdr:cNvPr id="318" name="楕円 317">
          <a:extLst>
            <a:ext uri="{FF2B5EF4-FFF2-40B4-BE49-F238E27FC236}">
              <a16:creationId xmlns:a16="http://schemas.microsoft.com/office/drawing/2014/main" id="{00000000-0008-0000-0700-00003E010000}"/>
            </a:ext>
          </a:extLst>
        </xdr:cNvPr>
        <xdr:cNvSpPr/>
      </xdr:nvSpPr>
      <xdr:spPr>
        <a:xfrm>
          <a:off x="7810500" y="661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18776</xdr:rowOff>
    </xdr:from>
    <xdr:ext cx="469744" cy="259045"/>
    <xdr:sp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705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84872</xdr:rowOff>
    </xdr:from>
    <xdr:to>
      <xdr:col>36</xdr:col>
      <xdr:colOff>165100</xdr:colOff>
      <xdr:row>39</xdr:row>
      <xdr:rowOff>15022</xdr:rowOff>
    </xdr:to>
    <xdr:sp textlink="">
      <xdr:nvSpPr>
        <xdr:cNvPr id="320" name="楕円 319">
          <a:extLst>
            <a:ext uri="{FF2B5EF4-FFF2-40B4-BE49-F238E27FC236}">
              <a16:creationId xmlns:a16="http://schemas.microsoft.com/office/drawing/2014/main" id="{00000000-0008-0000-0700-000040010000}"/>
            </a:ext>
          </a:extLst>
        </xdr:cNvPr>
        <xdr:cNvSpPr/>
      </xdr:nvSpPr>
      <xdr:spPr>
        <a:xfrm>
          <a:off x="6921500" y="659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31549</xdr:rowOff>
    </xdr:from>
    <xdr:ext cx="469744" cy="259045"/>
    <xdr:sp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637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135596</xdr:rowOff>
    </xdr:from>
    <xdr:to>
      <xdr:col>55</xdr:col>
      <xdr:colOff>0</xdr:colOff>
      <xdr:row>58</xdr:row>
      <xdr:rowOff>136510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079696"/>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135596</xdr:rowOff>
    </xdr:from>
    <xdr:to>
      <xdr:col>50</xdr:col>
      <xdr:colOff>114300</xdr:colOff>
      <xdr:row>59</xdr:row>
      <xdr:rowOff>2377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079696"/>
          <a:ext cx="889000" cy="3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2377</xdr:rowOff>
    </xdr:from>
    <xdr:to>
      <xdr:col>45</xdr:col>
      <xdr:colOff>177800</xdr:colOff>
      <xdr:row>59</xdr:row>
      <xdr:rowOff>12109</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117927"/>
          <a:ext cx="889000" cy="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143935</xdr:rowOff>
    </xdr:from>
    <xdr:to>
      <xdr:col>41</xdr:col>
      <xdr:colOff>50800</xdr:colOff>
      <xdr:row>59</xdr:row>
      <xdr:rowOff>12109</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088035"/>
          <a:ext cx="8890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127011</xdr:rowOff>
    </xdr:from>
    <xdr:to>
      <xdr:col>36</xdr:col>
      <xdr:colOff>165100</xdr:colOff>
      <xdr:row>58</xdr:row>
      <xdr:rowOff>57161</xdr:rowOff>
    </xdr:to>
    <xdr:sp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89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73688</xdr:rowOff>
    </xdr:from>
    <xdr:ext cx="534377" cy="259045"/>
    <xdr:sp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67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85710</xdr:rowOff>
    </xdr:from>
    <xdr:to>
      <xdr:col>55</xdr:col>
      <xdr:colOff>50800</xdr:colOff>
      <xdr:row>59</xdr:row>
      <xdr:rowOff>15860</xdr:rowOff>
    </xdr:to>
    <xdr:sp textlink="">
      <xdr:nvSpPr>
        <xdr:cNvPr id="371" name="楕円 370">
          <a:extLst>
            <a:ext uri="{FF2B5EF4-FFF2-40B4-BE49-F238E27FC236}">
              <a16:creationId xmlns:a16="http://schemas.microsoft.com/office/drawing/2014/main" id="{00000000-0008-0000-0700-000073010000}"/>
            </a:ext>
          </a:extLst>
        </xdr:cNvPr>
        <xdr:cNvSpPr/>
      </xdr:nvSpPr>
      <xdr:spPr>
        <a:xfrm>
          <a:off x="10426700" y="1002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39851</xdr:rowOff>
    </xdr:from>
    <xdr:ext cx="534377" cy="259045"/>
    <xdr:sp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83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84796</xdr:rowOff>
    </xdr:from>
    <xdr:to>
      <xdr:col>50</xdr:col>
      <xdr:colOff>165100</xdr:colOff>
      <xdr:row>59</xdr:row>
      <xdr:rowOff>14946</xdr:rowOff>
    </xdr:to>
    <xdr:sp textlink="">
      <xdr:nvSpPr>
        <xdr:cNvPr id="373" name="楕円 372">
          <a:extLst>
            <a:ext uri="{FF2B5EF4-FFF2-40B4-BE49-F238E27FC236}">
              <a16:creationId xmlns:a16="http://schemas.microsoft.com/office/drawing/2014/main" id="{00000000-0008-0000-0700-000075010000}"/>
            </a:ext>
          </a:extLst>
        </xdr:cNvPr>
        <xdr:cNvSpPr/>
      </xdr:nvSpPr>
      <xdr:spPr>
        <a:xfrm>
          <a:off x="9588500" y="10028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6073</xdr:rowOff>
    </xdr:from>
    <xdr:ext cx="534377" cy="259045"/>
    <xdr:sp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10121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123027</xdr:rowOff>
    </xdr:from>
    <xdr:to>
      <xdr:col>46</xdr:col>
      <xdr:colOff>38100</xdr:colOff>
      <xdr:row>59</xdr:row>
      <xdr:rowOff>53177</xdr:rowOff>
    </xdr:to>
    <xdr:sp textlink="">
      <xdr:nvSpPr>
        <xdr:cNvPr id="375" name="楕円 374">
          <a:extLst>
            <a:ext uri="{FF2B5EF4-FFF2-40B4-BE49-F238E27FC236}">
              <a16:creationId xmlns:a16="http://schemas.microsoft.com/office/drawing/2014/main" id="{00000000-0008-0000-0700-000077010000}"/>
            </a:ext>
          </a:extLst>
        </xdr:cNvPr>
        <xdr:cNvSpPr/>
      </xdr:nvSpPr>
      <xdr:spPr>
        <a:xfrm>
          <a:off x="8699500" y="1006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44304</xdr:rowOff>
    </xdr:from>
    <xdr:ext cx="469744" cy="259045"/>
    <xdr:sp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15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132759</xdr:rowOff>
    </xdr:from>
    <xdr:to>
      <xdr:col>41</xdr:col>
      <xdr:colOff>101600</xdr:colOff>
      <xdr:row>59</xdr:row>
      <xdr:rowOff>62909</xdr:rowOff>
    </xdr:to>
    <xdr:sp textlink="">
      <xdr:nvSpPr>
        <xdr:cNvPr id="377" name="楕円 376">
          <a:extLst>
            <a:ext uri="{FF2B5EF4-FFF2-40B4-BE49-F238E27FC236}">
              <a16:creationId xmlns:a16="http://schemas.microsoft.com/office/drawing/2014/main" id="{00000000-0008-0000-0700-000079010000}"/>
            </a:ext>
          </a:extLst>
        </xdr:cNvPr>
        <xdr:cNvSpPr/>
      </xdr:nvSpPr>
      <xdr:spPr>
        <a:xfrm>
          <a:off x="7810500" y="1007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54036</xdr:rowOff>
    </xdr:from>
    <xdr:ext cx="469744" cy="259045"/>
    <xdr:sp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169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93135</xdr:rowOff>
    </xdr:from>
    <xdr:to>
      <xdr:col>36</xdr:col>
      <xdr:colOff>165100</xdr:colOff>
      <xdr:row>59</xdr:row>
      <xdr:rowOff>23285</xdr:rowOff>
    </xdr:to>
    <xdr:sp textlink="">
      <xdr:nvSpPr>
        <xdr:cNvPr id="379" name="楕円 378">
          <a:extLst>
            <a:ext uri="{FF2B5EF4-FFF2-40B4-BE49-F238E27FC236}">
              <a16:creationId xmlns:a16="http://schemas.microsoft.com/office/drawing/2014/main" id="{00000000-0008-0000-0700-00007B010000}"/>
            </a:ext>
          </a:extLst>
        </xdr:cNvPr>
        <xdr:cNvSpPr/>
      </xdr:nvSpPr>
      <xdr:spPr>
        <a:xfrm>
          <a:off x="6921500" y="1003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14412</xdr:rowOff>
    </xdr:from>
    <xdr:ext cx="534377" cy="259045"/>
    <xdr:sp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10129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22634</xdr:rowOff>
    </xdr:from>
    <xdr:to>
      <xdr:col>55</xdr:col>
      <xdr:colOff>0</xdr:colOff>
      <xdr:row>78</xdr:row>
      <xdr:rowOff>48397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395734"/>
          <a:ext cx="838200" cy="25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142123</xdr:rowOff>
    </xdr:from>
    <xdr:to>
      <xdr:col>50</xdr:col>
      <xdr:colOff>114300</xdr:colOff>
      <xdr:row>78</xdr:row>
      <xdr:rowOff>22634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000873"/>
          <a:ext cx="889000" cy="394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142123</xdr:rowOff>
    </xdr:from>
    <xdr:to>
      <xdr:col>45</xdr:col>
      <xdr:colOff>177800</xdr:colOff>
      <xdr:row>76</xdr:row>
      <xdr:rowOff>39047</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000873"/>
          <a:ext cx="889000" cy="68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1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5741</xdr:rowOff>
    </xdr:from>
    <xdr:to>
      <xdr:col>41</xdr:col>
      <xdr:colOff>50800</xdr:colOff>
      <xdr:row>76</xdr:row>
      <xdr:rowOff>39047</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035941"/>
          <a:ext cx="889000" cy="33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97747</xdr:rowOff>
    </xdr:from>
    <xdr:to>
      <xdr:col>36</xdr:col>
      <xdr:colOff>165100</xdr:colOff>
      <xdr:row>76</xdr:row>
      <xdr:rowOff>27896</xdr:rowOff>
    </xdr:to>
    <xdr:sp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295649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44424</xdr:rowOff>
    </xdr:from>
    <xdr:ext cx="534377" cy="259045"/>
    <xdr:sp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73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169047</xdr:rowOff>
    </xdr:from>
    <xdr:to>
      <xdr:col>55</xdr:col>
      <xdr:colOff>50800</xdr:colOff>
      <xdr:row>78</xdr:row>
      <xdr:rowOff>99197</xdr:rowOff>
    </xdr:to>
    <xdr:sp textlink="">
      <xdr:nvSpPr>
        <xdr:cNvPr id="426" name="楕円 425">
          <a:extLst>
            <a:ext uri="{FF2B5EF4-FFF2-40B4-BE49-F238E27FC236}">
              <a16:creationId xmlns:a16="http://schemas.microsoft.com/office/drawing/2014/main" id="{00000000-0008-0000-0700-0000AA010000}"/>
            </a:ext>
          </a:extLst>
        </xdr:cNvPr>
        <xdr:cNvSpPr/>
      </xdr:nvSpPr>
      <xdr:spPr>
        <a:xfrm>
          <a:off x="10426700" y="13370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83974</xdr:rowOff>
    </xdr:from>
    <xdr:ext cx="469744" cy="259045"/>
    <xdr:sp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85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143284</xdr:rowOff>
    </xdr:from>
    <xdr:to>
      <xdr:col>50</xdr:col>
      <xdr:colOff>165100</xdr:colOff>
      <xdr:row>78</xdr:row>
      <xdr:rowOff>73434</xdr:rowOff>
    </xdr:to>
    <xdr:sp textlink="">
      <xdr:nvSpPr>
        <xdr:cNvPr id="428" name="楕円 427">
          <a:extLst>
            <a:ext uri="{FF2B5EF4-FFF2-40B4-BE49-F238E27FC236}">
              <a16:creationId xmlns:a16="http://schemas.microsoft.com/office/drawing/2014/main" id="{00000000-0008-0000-0700-0000AC010000}"/>
            </a:ext>
          </a:extLst>
        </xdr:cNvPr>
        <xdr:cNvSpPr/>
      </xdr:nvSpPr>
      <xdr:spPr>
        <a:xfrm>
          <a:off x="9588500" y="1334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64561</xdr:rowOff>
    </xdr:from>
    <xdr:ext cx="469744" cy="259045"/>
    <xdr:sp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43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91323</xdr:rowOff>
    </xdr:from>
    <xdr:to>
      <xdr:col>46</xdr:col>
      <xdr:colOff>38100</xdr:colOff>
      <xdr:row>76</xdr:row>
      <xdr:rowOff>21473</xdr:rowOff>
    </xdr:to>
    <xdr:sp textlink="">
      <xdr:nvSpPr>
        <xdr:cNvPr id="430" name="楕円 429">
          <a:extLst>
            <a:ext uri="{FF2B5EF4-FFF2-40B4-BE49-F238E27FC236}">
              <a16:creationId xmlns:a16="http://schemas.microsoft.com/office/drawing/2014/main" id="{00000000-0008-0000-0700-0000AE010000}"/>
            </a:ext>
          </a:extLst>
        </xdr:cNvPr>
        <xdr:cNvSpPr/>
      </xdr:nvSpPr>
      <xdr:spPr>
        <a:xfrm>
          <a:off x="8699500" y="1295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38000</xdr:rowOff>
    </xdr:from>
    <xdr:ext cx="534377" cy="259045"/>
    <xdr:sp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725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159697</xdr:rowOff>
    </xdr:from>
    <xdr:to>
      <xdr:col>41</xdr:col>
      <xdr:colOff>101600</xdr:colOff>
      <xdr:row>76</xdr:row>
      <xdr:rowOff>89847</xdr:rowOff>
    </xdr:to>
    <xdr:sp textlink="">
      <xdr:nvSpPr>
        <xdr:cNvPr id="432" name="楕円 431">
          <a:extLst>
            <a:ext uri="{FF2B5EF4-FFF2-40B4-BE49-F238E27FC236}">
              <a16:creationId xmlns:a16="http://schemas.microsoft.com/office/drawing/2014/main" id="{00000000-0008-0000-0700-0000B0010000}"/>
            </a:ext>
          </a:extLst>
        </xdr:cNvPr>
        <xdr:cNvSpPr/>
      </xdr:nvSpPr>
      <xdr:spPr>
        <a:xfrm>
          <a:off x="7810500" y="13018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106374</xdr:rowOff>
    </xdr:from>
    <xdr:ext cx="534377" cy="259045"/>
    <xdr:sp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79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126391</xdr:rowOff>
    </xdr:from>
    <xdr:to>
      <xdr:col>36</xdr:col>
      <xdr:colOff>165100</xdr:colOff>
      <xdr:row>76</xdr:row>
      <xdr:rowOff>56541</xdr:rowOff>
    </xdr:to>
    <xdr:sp textlink="">
      <xdr:nvSpPr>
        <xdr:cNvPr id="434" name="楕円 433">
          <a:extLst>
            <a:ext uri="{FF2B5EF4-FFF2-40B4-BE49-F238E27FC236}">
              <a16:creationId xmlns:a16="http://schemas.microsoft.com/office/drawing/2014/main" id="{00000000-0008-0000-0700-0000B2010000}"/>
            </a:ext>
          </a:extLst>
        </xdr:cNvPr>
        <xdr:cNvSpPr/>
      </xdr:nvSpPr>
      <xdr:spPr>
        <a:xfrm>
          <a:off x="6921500" y="1298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47668</xdr:rowOff>
    </xdr:from>
    <xdr:ext cx="534377" cy="259045"/>
    <xdr:sp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077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38658</xdr:rowOff>
    </xdr:from>
    <xdr:to>
      <xdr:col>55</xdr:col>
      <xdr:colOff>0</xdr:colOff>
      <xdr:row>97</xdr:row>
      <xdr:rowOff>50025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669308"/>
          <a:ext cx="838200" cy="11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38658</xdr:rowOff>
    </xdr:from>
    <xdr:to>
      <xdr:col>50</xdr:col>
      <xdr:colOff>114300</xdr:colOff>
      <xdr:row>97</xdr:row>
      <xdr:rowOff>44017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669308"/>
          <a:ext cx="889000" cy="5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68287</xdr:rowOff>
    </xdr:from>
    <xdr:to>
      <xdr:col>45</xdr:col>
      <xdr:colOff>177800</xdr:colOff>
      <xdr:row>97</xdr:row>
      <xdr:rowOff>44017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527487"/>
          <a:ext cx="889000" cy="14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68287</xdr:rowOff>
    </xdr:from>
    <xdr:to>
      <xdr:col>41</xdr:col>
      <xdr:colOff>50800</xdr:colOff>
      <xdr:row>96</xdr:row>
      <xdr:rowOff>122199</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527487"/>
          <a:ext cx="889000" cy="53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28663</xdr:rowOff>
    </xdr:from>
    <xdr:to>
      <xdr:col>36</xdr:col>
      <xdr:colOff>165100</xdr:colOff>
      <xdr:row>95</xdr:row>
      <xdr:rowOff>130263</xdr:rowOff>
    </xdr:to>
    <xdr:sp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146790</xdr:rowOff>
    </xdr:from>
    <xdr:ext cx="534377" cy="259045"/>
    <xdr:sp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09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170675</xdr:rowOff>
    </xdr:from>
    <xdr:to>
      <xdr:col>55</xdr:col>
      <xdr:colOff>50800</xdr:colOff>
      <xdr:row>97</xdr:row>
      <xdr:rowOff>100825</xdr:rowOff>
    </xdr:to>
    <xdr:sp textlink="">
      <xdr:nvSpPr>
        <xdr:cNvPr id="483" name="楕円 482">
          <a:extLst>
            <a:ext uri="{FF2B5EF4-FFF2-40B4-BE49-F238E27FC236}">
              <a16:creationId xmlns:a16="http://schemas.microsoft.com/office/drawing/2014/main" id="{00000000-0008-0000-0700-0000E3010000}"/>
            </a:ext>
          </a:extLst>
        </xdr:cNvPr>
        <xdr:cNvSpPr/>
      </xdr:nvSpPr>
      <xdr:spPr>
        <a:xfrm>
          <a:off x="10426700" y="1662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85602</xdr:rowOff>
    </xdr:from>
    <xdr:ext cx="534377" cy="259045"/>
    <xdr:sp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5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159308</xdr:rowOff>
    </xdr:from>
    <xdr:to>
      <xdr:col>50</xdr:col>
      <xdr:colOff>165100</xdr:colOff>
      <xdr:row>97</xdr:row>
      <xdr:rowOff>89458</xdr:rowOff>
    </xdr:to>
    <xdr:sp textlink="">
      <xdr:nvSpPr>
        <xdr:cNvPr id="485" name="楕円 484">
          <a:extLst>
            <a:ext uri="{FF2B5EF4-FFF2-40B4-BE49-F238E27FC236}">
              <a16:creationId xmlns:a16="http://schemas.microsoft.com/office/drawing/2014/main" id="{00000000-0008-0000-0700-0000E5010000}"/>
            </a:ext>
          </a:extLst>
        </xdr:cNvPr>
        <xdr:cNvSpPr/>
      </xdr:nvSpPr>
      <xdr:spPr>
        <a:xfrm>
          <a:off x="9588500" y="1661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80585</xdr:rowOff>
    </xdr:from>
    <xdr:ext cx="534377" cy="259045"/>
    <xdr:sp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711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164667</xdr:rowOff>
    </xdr:from>
    <xdr:to>
      <xdr:col>46</xdr:col>
      <xdr:colOff>38100</xdr:colOff>
      <xdr:row>97</xdr:row>
      <xdr:rowOff>94817</xdr:rowOff>
    </xdr:to>
    <xdr:sp textlink="">
      <xdr:nvSpPr>
        <xdr:cNvPr id="487" name="楕円 486">
          <a:extLst>
            <a:ext uri="{FF2B5EF4-FFF2-40B4-BE49-F238E27FC236}">
              <a16:creationId xmlns:a16="http://schemas.microsoft.com/office/drawing/2014/main" id="{00000000-0008-0000-0700-0000E7010000}"/>
            </a:ext>
          </a:extLst>
        </xdr:cNvPr>
        <xdr:cNvSpPr/>
      </xdr:nvSpPr>
      <xdr:spPr>
        <a:xfrm>
          <a:off x="8699500" y="1662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85944</xdr:rowOff>
    </xdr:from>
    <xdr:ext cx="534377" cy="259045"/>
    <xdr:sp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716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17487</xdr:rowOff>
    </xdr:from>
    <xdr:to>
      <xdr:col>41</xdr:col>
      <xdr:colOff>101600</xdr:colOff>
      <xdr:row>96</xdr:row>
      <xdr:rowOff>119087</xdr:rowOff>
    </xdr:to>
    <xdr:sp textlink="">
      <xdr:nvSpPr>
        <xdr:cNvPr id="489" name="楕円 488">
          <a:extLst>
            <a:ext uri="{FF2B5EF4-FFF2-40B4-BE49-F238E27FC236}">
              <a16:creationId xmlns:a16="http://schemas.microsoft.com/office/drawing/2014/main" id="{00000000-0008-0000-0700-0000E9010000}"/>
            </a:ext>
          </a:extLst>
        </xdr:cNvPr>
        <xdr:cNvSpPr/>
      </xdr:nvSpPr>
      <xdr:spPr>
        <a:xfrm>
          <a:off x="7810500" y="16476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110214</xdr:rowOff>
    </xdr:from>
    <xdr:ext cx="534377" cy="259045"/>
    <xdr:sp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569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71399</xdr:rowOff>
    </xdr:from>
    <xdr:to>
      <xdr:col>36</xdr:col>
      <xdr:colOff>165100</xdr:colOff>
      <xdr:row>97</xdr:row>
      <xdr:rowOff>1549</xdr:rowOff>
    </xdr:to>
    <xdr:sp textlink="">
      <xdr:nvSpPr>
        <xdr:cNvPr id="491" name="楕円 490">
          <a:extLst>
            <a:ext uri="{FF2B5EF4-FFF2-40B4-BE49-F238E27FC236}">
              <a16:creationId xmlns:a16="http://schemas.microsoft.com/office/drawing/2014/main" id="{00000000-0008-0000-0700-0000EB010000}"/>
            </a:ext>
          </a:extLst>
        </xdr:cNvPr>
        <xdr:cNvSpPr/>
      </xdr:nvSpPr>
      <xdr:spPr>
        <a:xfrm>
          <a:off x="6921500" y="16530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164126</xdr:rowOff>
    </xdr:from>
    <xdr:ext cx="534377" cy="259045"/>
    <xdr:sp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623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6960</xdr:rowOff>
    </xdr:from>
    <xdr:to>
      <xdr:col>85</xdr:col>
      <xdr:colOff>127000</xdr:colOff>
      <xdr:row>37</xdr:row>
      <xdr:rowOff>146634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50610"/>
          <a:ext cx="838200" cy="139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144310</xdr:rowOff>
    </xdr:from>
    <xdr:to>
      <xdr:col>81</xdr:col>
      <xdr:colOff>50800</xdr:colOff>
      <xdr:row>37</xdr:row>
      <xdr:rowOff>146634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487960"/>
          <a:ext cx="889000" cy="2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144310</xdr:rowOff>
    </xdr:from>
    <xdr:to>
      <xdr:col>76</xdr:col>
      <xdr:colOff>114300</xdr:colOff>
      <xdr:row>37</xdr:row>
      <xdr:rowOff>147549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487960"/>
          <a:ext cx="88900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83693</xdr:rowOff>
    </xdr:from>
    <xdr:to>
      <xdr:col>71</xdr:col>
      <xdr:colOff>177800</xdr:colOff>
      <xdr:row>37</xdr:row>
      <xdr:rowOff>147549</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27343"/>
          <a:ext cx="889000" cy="6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29595</xdr:rowOff>
    </xdr:from>
    <xdr:ext cx="534377" cy="259045"/>
    <xdr:sp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03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127610</xdr:rowOff>
    </xdr:from>
    <xdr:to>
      <xdr:col>85</xdr:col>
      <xdr:colOff>177800</xdr:colOff>
      <xdr:row>37</xdr:row>
      <xdr:rowOff>57760</xdr:rowOff>
    </xdr:to>
    <xdr:sp textlink="">
      <xdr:nvSpPr>
        <xdr:cNvPr id="541" name="楕円 540">
          <a:extLst>
            <a:ext uri="{FF2B5EF4-FFF2-40B4-BE49-F238E27FC236}">
              <a16:creationId xmlns:a16="http://schemas.microsoft.com/office/drawing/2014/main" id="{00000000-0008-0000-0700-00001D020000}"/>
            </a:ext>
          </a:extLst>
        </xdr:cNvPr>
        <xdr:cNvSpPr/>
      </xdr:nvSpPr>
      <xdr:spPr>
        <a:xfrm>
          <a:off x="16268700" y="62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150487</xdr:rowOff>
    </xdr:from>
    <xdr:ext cx="534377" cy="259045"/>
    <xdr:sp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151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95834</xdr:rowOff>
    </xdr:from>
    <xdr:to>
      <xdr:col>81</xdr:col>
      <xdr:colOff>101600</xdr:colOff>
      <xdr:row>38</xdr:row>
      <xdr:rowOff>25984</xdr:rowOff>
    </xdr:to>
    <xdr:sp textlink="">
      <xdr:nvSpPr>
        <xdr:cNvPr id="543" name="楕円 542">
          <a:extLst>
            <a:ext uri="{FF2B5EF4-FFF2-40B4-BE49-F238E27FC236}">
              <a16:creationId xmlns:a16="http://schemas.microsoft.com/office/drawing/2014/main" id="{00000000-0008-0000-0700-00001F020000}"/>
            </a:ext>
          </a:extLst>
        </xdr:cNvPr>
        <xdr:cNvSpPr/>
      </xdr:nvSpPr>
      <xdr:spPr>
        <a:xfrm>
          <a:off x="15430500" y="643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17111</xdr:rowOff>
    </xdr:from>
    <xdr:ext cx="534377" cy="259045"/>
    <xdr:sp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3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93510</xdr:rowOff>
    </xdr:from>
    <xdr:to>
      <xdr:col>76</xdr:col>
      <xdr:colOff>165100</xdr:colOff>
      <xdr:row>38</xdr:row>
      <xdr:rowOff>23661</xdr:rowOff>
    </xdr:to>
    <xdr:sp textlink="">
      <xdr:nvSpPr>
        <xdr:cNvPr id="545" name="楕円 544">
          <a:extLst>
            <a:ext uri="{FF2B5EF4-FFF2-40B4-BE49-F238E27FC236}">
              <a16:creationId xmlns:a16="http://schemas.microsoft.com/office/drawing/2014/main" id="{00000000-0008-0000-0700-000021020000}"/>
            </a:ext>
          </a:extLst>
        </xdr:cNvPr>
        <xdr:cNvSpPr/>
      </xdr:nvSpPr>
      <xdr:spPr>
        <a:xfrm>
          <a:off x="14541500" y="64371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14787</xdr:rowOff>
    </xdr:from>
    <xdr:ext cx="534377" cy="259045"/>
    <xdr:sp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29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96749</xdr:rowOff>
    </xdr:from>
    <xdr:to>
      <xdr:col>72</xdr:col>
      <xdr:colOff>38100</xdr:colOff>
      <xdr:row>38</xdr:row>
      <xdr:rowOff>26899</xdr:rowOff>
    </xdr:to>
    <xdr:sp textlink="">
      <xdr:nvSpPr>
        <xdr:cNvPr id="547" name="楕円 546">
          <a:extLst>
            <a:ext uri="{FF2B5EF4-FFF2-40B4-BE49-F238E27FC236}">
              <a16:creationId xmlns:a16="http://schemas.microsoft.com/office/drawing/2014/main" id="{00000000-0008-0000-0700-000023020000}"/>
            </a:ext>
          </a:extLst>
        </xdr:cNvPr>
        <xdr:cNvSpPr/>
      </xdr:nvSpPr>
      <xdr:spPr>
        <a:xfrm>
          <a:off x="13652500" y="644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18025</xdr:rowOff>
    </xdr:from>
    <xdr:ext cx="534377" cy="259045"/>
    <xdr:sp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33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32893</xdr:rowOff>
    </xdr:from>
    <xdr:to>
      <xdr:col>67</xdr:col>
      <xdr:colOff>101600</xdr:colOff>
      <xdr:row>37</xdr:row>
      <xdr:rowOff>134493</xdr:rowOff>
    </xdr:to>
    <xdr:sp textlink="">
      <xdr:nvSpPr>
        <xdr:cNvPr id="549" name="楕円 548">
          <a:extLst>
            <a:ext uri="{FF2B5EF4-FFF2-40B4-BE49-F238E27FC236}">
              <a16:creationId xmlns:a16="http://schemas.microsoft.com/office/drawing/2014/main" id="{00000000-0008-0000-0700-000025020000}"/>
            </a:ext>
          </a:extLst>
        </xdr:cNvPr>
        <xdr:cNvSpPr/>
      </xdr:nvSpPr>
      <xdr:spPr>
        <a:xfrm>
          <a:off x="12763500" y="637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125620</xdr:rowOff>
    </xdr:from>
    <xdr:ext cx="534377" cy="259045"/>
    <xdr:sp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46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36411</xdr:rowOff>
    </xdr:from>
    <xdr:to>
      <xdr:col>85</xdr:col>
      <xdr:colOff>127000</xdr:colOff>
      <xdr:row>55</xdr:row>
      <xdr:rowOff>106800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466161"/>
          <a:ext cx="838200" cy="70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106800</xdr:rowOff>
    </xdr:from>
    <xdr:to>
      <xdr:col>81</xdr:col>
      <xdr:colOff>50800</xdr:colOff>
      <xdr:row>56</xdr:row>
      <xdr:rowOff>26353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536550"/>
          <a:ext cx="889000" cy="91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26353</xdr:rowOff>
    </xdr:from>
    <xdr:to>
      <xdr:col>76</xdr:col>
      <xdr:colOff>114300</xdr:colOff>
      <xdr:row>56</xdr:row>
      <xdr:rowOff>130270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627553"/>
          <a:ext cx="889000" cy="10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15151</xdr:rowOff>
    </xdr:from>
    <xdr:to>
      <xdr:col>71</xdr:col>
      <xdr:colOff>177800</xdr:colOff>
      <xdr:row>56</xdr:row>
      <xdr:rowOff>130270</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616351"/>
          <a:ext cx="889000" cy="115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137763</xdr:rowOff>
    </xdr:from>
    <xdr:to>
      <xdr:col>67</xdr:col>
      <xdr:colOff>101600</xdr:colOff>
      <xdr:row>55</xdr:row>
      <xdr:rowOff>67913</xdr:rowOff>
    </xdr:to>
    <xdr:sp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396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84440</xdr:rowOff>
    </xdr:from>
    <xdr:ext cx="534377" cy="259045"/>
    <xdr:sp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7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157061</xdr:rowOff>
    </xdr:from>
    <xdr:to>
      <xdr:col>85</xdr:col>
      <xdr:colOff>177800</xdr:colOff>
      <xdr:row>55</xdr:row>
      <xdr:rowOff>87211</xdr:rowOff>
    </xdr:to>
    <xdr:sp textlink="">
      <xdr:nvSpPr>
        <xdr:cNvPr id="599" name="楕円 598">
          <a:extLst>
            <a:ext uri="{FF2B5EF4-FFF2-40B4-BE49-F238E27FC236}">
              <a16:creationId xmlns:a16="http://schemas.microsoft.com/office/drawing/2014/main" id="{00000000-0008-0000-0700-000057020000}"/>
            </a:ext>
          </a:extLst>
        </xdr:cNvPr>
        <xdr:cNvSpPr/>
      </xdr:nvSpPr>
      <xdr:spPr>
        <a:xfrm>
          <a:off x="16268700" y="9415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135488</xdr:rowOff>
    </xdr:from>
    <xdr:ext cx="534377" cy="259045"/>
    <xdr:sp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39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56000</xdr:rowOff>
    </xdr:from>
    <xdr:to>
      <xdr:col>81</xdr:col>
      <xdr:colOff>101600</xdr:colOff>
      <xdr:row>55</xdr:row>
      <xdr:rowOff>157600</xdr:rowOff>
    </xdr:to>
    <xdr:sp textlink="">
      <xdr:nvSpPr>
        <xdr:cNvPr id="601" name="楕円 600">
          <a:extLst>
            <a:ext uri="{FF2B5EF4-FFF2-40B4-BE49-F238E27FC236}">
              <a16:creationId xmlns:a16="http://schemas.microsoft.com/office/drawing/2014/main" id="{00000000-0008-0000-0700-000059020000}"/>
            </a:ext>
          </a:extLst>
        </xdr:cNvPr>
        <xdr:cNvSpPr/>
      </xdr:nvSpPr>
      <xdr:spPr>
        <a:xfrm>
          <a:off x="15430500" y="948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148727</xdr:rowOff>
    </xdr:from>
    <xdr:ext cx="534377" cy="259045"/>
    <xdr:sp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578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147003</xdr:rowOff>
    </xdr:from>
    <xdr:to>
      <xdr:col>76</xdr:col>
      <xdr:colOff>165100</xdr:colOff>
      <xdr:row>56</xdr:row>
      <xdr:rowOff>77153</xdr:rowOff>
    </xdr:to>
    <xdr:sp textlink="">
      <xdr:nvSpPr>
        <xdr:cNvPr id="603" name="楕円 602">
          <a:extLst>
            <a:ext uri="{FF2B5EF4-FFF2-40B4-BE49-F238E27FC236}">
              <a16:creationId xmlns:a16="http://schemas.microsoft.com/office/drawing/2014/main" id="{00000000-0008-0000-0700-00005B020000}"/>
            </a:ext>
          </a:extLst>
        </xdr:cNvPr>
        <xdr:cNvSpPr/>
      </xdr:nvSpPr>
      <xdr:spPr>
        <a:xfrm>
          <a:off x="14541500" y="957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68280</xdr:rowOff>
    </xdr:from>
    <xdr:ext cx="534377" cy="259045"/>
    <xdr:sp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669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79470</xdr:rowOff>
    </xdr:from>
    <xdr:to>
      <xdr:col>72</xdr:col>
      <xdr:colOff>38100</xdr:colOff>
      <xdr:row>57</xdr:row>
      <xdr:rowOff>9620</xdr:rowOff>
    </xdr:to>
    <xdr:sp textlink="">
      <xdr:nvSpPr>
        <xdr:cNvPr id="605" name="楕円 604">
          <a:extLst>
            <a:ext uri="{FF2B5EF4-FFF2-40B4-BE49-F238E27FC236}">
              <a16:creationId xmlns:a16="http://schemas.microsoft.com/office/drawing/2014/main" id="{00000000-0008-0000-0700-00005D020000}"/>
            </a:ext>
          </a:extLst>
        </xdr:cNvPr>
        <xdr:cNvSpPr/>
      </xdr:nvSpPr>
      <xdr:spPr>
        <a:xfrm>
          <a:off x="13652500" y="96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747</xdr:rowOff>
    </xdr:from>
    <xdr:ext cx="534377" cy="259045"/>
    <xdr:sp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77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135801</xdr:rowOff>
    </xdr:from>
    <xdr:to>
      <xdr:col>67</xdr:col>
      <xdr:colOff>101600</xdr:colOff>
      <xdr:row>56</xdr:row>
      <xdr:rowOff>65951</xdr:rowOff>
    </xdr:to>
    <xdr:sp textlink="">
      <xdr:nvSpPr>
        <xdr:cNvPr id="607" name="楕円 606">
          <a:extLst>
            <a:ext uri="{FF2B5EF4-FFF2-40B4-BE49-F238E27FC236}">
              <a16:creationId xmlns:a16="http://schemas.microsoft.com/office/drawing/2014/main" id="{00000000-0008-0000-0700-00005F020000}"/>
            </a:ext>
          </a:extLst>
        </xdr:cNvPr>
        <xdr:cNvSpPr/>
      </xdr:nvSpPr>
      <xdr:spPr>
        <a:xfrm>
          <a:off x="12763500" y="956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57078</xdr:rowOff>
    </xdr:from>
    <xdr:ext cx="534377" cy="259045"/>
    <xdr:sp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658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130465</xdr:rowOff>
    </xdr:from>
    <xdr:to>
      <xdr:col>85</xdr:col>
      <xdr:colOff>127000</xdr:colOff>
      <xdr:row>78</xdr:row>
      <xdr:rowOff>138923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03565"/>
          <a:ext cx="8382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130465</xdr:rowOff>
    </xdr:from>
    <xdr:to>
      <xdr:col>81</xdr:col>
      <xdr:colOff>50800</xdr:colOff>
      <xdr:row>78</xdr:row>
      <xdr:rowOff>138649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503565"/>
          <a:ext cx="889000" cy="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121321</xdr:rowOff>
    </xdr:from>
    <xdr:to>
      <xdr:col>76</xdr:col>
      <xdr:colOff>114300</xdr:colOff>
      <xdr:row>78</xdr:row>
      <xdr:rowOff>138649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494421"/>
          <a:ext cx="889000" cy="17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68469</xdr:rowOff>
    </xdr:from>
    <xdr:to>
      <xdr:col>71</xdr:col>
      <xdr:colOff>177800</xdr:colOff>
      <xdr:row>78</xdr:row>
      <xdr:rowOff>121321</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441569"/>
          <a:ext cx="889000" cy="52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75595</xdr:rowOff>
    </xdr:from>
    <xdr:to>
      <xdr:col>67</xdr:col>
      <xdr:colOff>101600</xdr:colOff>
      <xdr:row>77</xdr:row>
      <xdr:rowOff>5745</xdr:rowOff>
    </xdr:to>
    <xdr:sp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10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22272</xdr:rowOff>
    </xdr:from>
    <xdr:ext cx="469744" cy="259045"/>
    <xdr:sp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2881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88123</xdr:rowOff>
    </xdr:from>
    <xdr:to>
      <xdr:col>85</xdr:col>
      <xdr:colOff>177800</xdr:colOff>
      <xdr:row>79</xdr:row>
      <xdr:rowOff>18273</xdr:rowOff>
    </xdr:to>
    <xdr:sp textlink="">
      <xdr:nvSpPr>
        <xdr:cNvPr id="654" name="楕円 653">
          <a:extLst>
            <a:ext uri="{FF2B5EF4-FFF2-40B4-BE49-F238E27FC236}">
              <a16:creationId xmlns:a16="http://schemas.microsoft.com/office/drawing/2014/main" id="{00000000-0008-0000-0700-00008E020000}"/>
            </a:ext>
          </a:extLst>
        </xdr:cNvPr>
        <xdr:cNvSpPr/>
      </xdr:nvSpPr>
      <xdr:spPr>
        <a:xfrm>
          <a:off x="16268700" y="13461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3050</xdr:rowOff>
    </xdr:from>
    <xdr:ext cx="313932" cy="259045"/>
    <xdr:sp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6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79665</xdr:rowOff>
    </xdr:from>
    <xdr:to>
      <xdr:col>81</xdr:col>
      <xdr:colOff>101600</xdr:colOff>
      <xdr:row>79</xdr:row>
      <xdr:rowOff>9815</xdr:rowOff>
    </xdr:to>
    <xdr:sp textlink="">
      <xdr:nvSpPr>
        <xdr:cNvPr id="656" name="楕円 655">
          <a:extLst>
            <a:ext uri="{FF2B5EF4-FFF2-40B4-BE49-F238E27FC236}">
              <a16:creationId xmlns:a16="http://schemas.microsoft.com/office/drawing/2014/main" id="{00000000-0008-0000-0700-000090020000}"/>
            </a:ext>
          </a:extLst>
        </xdr:cNvPr>
        <xdr:cNvSpPr/>
      </xdr:nvSpPr>
      <xdr:spPr>
        <a:xfrm>
          <a:off x="15430500" y="1345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942</xdr:rowOff>
    </xdr:from>
    <xdr:ext cx="378565" cy="259045"/>
    <xdr:sp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2017" y="13545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87849</xdr:rowOff>
    </xdr:from>
    <xdr:to>
      <xdr:col>76</xdr:col>
      <xdr:colOff>165100</xdr:colOff>
      <xdr:row>79</xdr:row>
      <xdr:rowOff>17999</xdr:rowOff>
    </xdr:to>
    <xdr:sp textlink="">
      <xdr:nvSpPr>
        <xdr:cNvPr id="658" name="楕円 657">
          <a:extLst>
            <a:ext uri="{FF2B5EF4-FFF2-40B4-BE49-F238E27FC236}">
              <a16:creationId xmlns:a16="http://schemas.microsoft.com/office/drawing/2014/main" id="{00000000-0008-0000-0700-000092020000}"/>
            </a:ext>
          </a:extLst>
        </xdr:cNvPr>
        <xdr:cNvSpPr/>
      </xdr:nvSpPr>
      <xdr:spPr>
        <a:xfrm>
          <a:off x="14541500" y="1346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9126</xdr:rowOff>
    </xdr:from>
    <xdr:ext cx="313932" cy="259045"/>
    <xdr:sp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35333" y="135536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70521</xdr:rowOff>
    </xdr:from>
    <xdr:to>
      <xdr:col>72</xdr:col>
      <xdr:colOff>38100</xdr:colOff>
      <xdr:row>79</xdr:row>
      <xdr:rowOff>671</xdr:rowOff>
    </xdr:to>
    <xdr:sp textlink="">
      <xdr:nvSpPr>
        <xdr:cNvPr id="660" name="楕円 659">
          <a:extLst>
            <a:ext uri="{FF2B5EF4-FFF2-40B4-BE49-F238E27FC236}">
              <a16:creationId xmlns:a16="http://schemas.microsoft.com/office/drawing/2014/main" id="{00000000-0008-0000-0700-000094020000}"/>
            </a:ext>
          </a:extLst>
        </xdr:cNvPr>
        <xdr:cNvSpPr/>
      </xdr:nvSpPr>
      <xdr:spPr>
        <a:xfrm>
          <a:off x="13652500" y="1344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163248</xdr:rowOff>
    </xdr:from>
    <xdr:ext cx="378565" cy="259045"/>
    <xdr:sp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4017" y="135363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17669</xdr:rowOff>
    </xdr:from>
    <xdr:to>
      <xdr:col>67</xdr:col>
      <xdr:colOff>101600</xdr:colOff>
      <xdr:row>78</xdr:row>
      <xdr:rowOff>119269</xdr:rowOff>
    </xdr:to>
    <xdr:sp textlink="">
      <xdr:nvSpPr>
        <xdr:cNvPr id="662" name="楕円 661">
          <a:extLst>
            <a:ext uri="{FF2B5EF4-FFF2-40B4-BE49-F238E27FC236}">
              <a16:creationId xmlns:a16="http://schemas.microsoft.com/office/drawing/2014/main" id="{00000000-0008-0000-0700-000096020000}"/>
            </a:ext>
          </a:extLst>
        </xdr:cNvPr>
        <xdr:cNvSpPr/>
      </xdr:nvSpPr>
      <xdr:spPr>
        <a:xfrm>
          <a:off x="12763500" y="1339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110396</xdr:rowOff>
    </xdr:from>
    <xdr:ext cx="469744" cy="259045"/>
    <xdr:sp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48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135879</xdr:rowOff>
    </xdr:from>
    <xdr:to>
      <xdr:col>85</xdr:col>
      <xdr:colOff>127000</xdr:colOff>
      <xdr:row>95</xdr:row>
      <xdr:rowOff>155963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423629"/>
          <a:ext cx="838200" cy="2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135879</xdr:rowOff>
    </xdr:from>
    <xdr:to>
      <xdr:col>81</xdr:col>
      <xdr:colOff>50800</xdr:colOff>
      <xdr:row>95</xdr:row>
      <xdr:rowOff>139683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423629"/>
          <a:ext cx="889000" cy="3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139683</xdr:rowOff>
    </xdr:from>
    <xdr:to>
      <xdr:col>76</xdr:col>
      <xdr:colOff>114300</xdr:colOff>
      <xdr:row>95</xdr:row>
      <xdr:rowOff>156910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427433"/>
          <a:ext cx="889000" cy="17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155065</xdr:rowOff>
    </xdr:from>
    <xdr:to>
      <xdr:col>71</xdr:col>
      <xdr:colOff>177800</xdr:colOff>
      <xdr:row>95</xdr:row>
      <xdr:rowOff>156910</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2814300" y="16442815"/>
          <a:ext cx="889000" cy="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9609</xdr:rowOff>
    </xdr:from>
    <xdr:to>
      <xdr:col>67</xdr:col>
      <xdr:colOff>101600</xdr:colOff>
      <xdr:row>94</xdr:row>
      <xdr:rowOff>111209</xdr:rowOff>
    </xdr:to>
    <xdr:sp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125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127736</xdr:rowOff>
    </xdr:from>
    <xdr:ext cx="534377" cy="259045"/>
    <xdr:sp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5901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105163</xdr:rowOff>
    </xdr:from>
    <xdr:to>
      <xdr:col>85</xdr:col>
      <xdr:colOff>177800</xdr:colOff>
      <xdr:row>96</xdr:row>
      <xdr:rowOff>35313</xdr:rowOff>
    </xdr:to>
    <xdr:sp textlink="">
      <xdr:nvSpPr>
        <xdr:cNvPr id="713" name="楕円 712">
          <a:extLst>
            <a:ext uri="{FF2B5EF4-FFF2-40B4-BE49-F238E27FC236}">
              <a16:creationId xmlns:a16="http://schemas.microsoft.com/office/drawing/2014/main" id="{00000000-0008-0000-0700-0000C9020000}"/>
            </a:ext>
          </a:extLst>
        </xdr:cNvPr>
        <xdr:cNvSpPr/>
      </xdr:nvSpPr>
      <xdr:spPr>
        <a:xfrm>
          <a:off x="16268700" y="1639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83590</xdr:rowOff>
    </xdr:from>
    <xdr:ext cx="534377" cy="259045"/>
    <xdr:sp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37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85079</xdr:rowOff>
    </xdr:from>
    <xdr:to>
      <xdr:col>81</xdr:col>
      <xdr:colOff>101600</xdr:colOff>
      <xdr:row>96</xdr:row>
      <xdr:rowOff>15229</xdr:rowOff>
    </xdr:to>
    <xdr:sp textlink="">
      <xdr:nvSpPr>
        <xdr:cNvPr id="715" name="楕円 714">
          <a:extLst>
            <a:ext uri="{FF2B5EF4-FFF2-40B4-BE49-F238E27FC236}">
              <a16:creationId xmlns:a16="http://schemas.microsoft.com/office/drawing/2014/main" id="{00000000-0008-0000-0700-0000CB020000}"/>
            </a:ext>
          </a:extLst>
        </xdr:cNvPr>
        <xdr:cNvSpPr/>
      </xdr:nvSpPr>
      <xdr:spPr>
        <a:xfrm>
          <a:off x="15430500" y="1637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6356</xdr:rowOff>
    </xdr:from>
    <xdr:ext cx="534377" cy="259045"/>
    <xdr:sp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465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88883</xdr:rowOff>
    </xdr:from>
    <xdr:to>
      <xdr:col>76</xdr:col>
      <xdr:colOff>165100</xdr:colOff>
      <xdr:row>96</xdr:row>
      <xdr:rowOff>19033</xdr:rowOff>
    </xdr:to>
    <xdr:sp textlink="">
      <xdr:nvSpPr>
        <xdr:cNvPr id="717" name="楕円 716">
          <a:extLst>
            <a:ext uri="{FF2B5EF4-FFF2-40B4-BE49-F238E27FC236}">
              <a16:creationId xmlns:a16="http://schemas.microsoft.com/office/drawing/2014/main" id="{00000000-0008-0000-0700-0000CD020000}"/>
            </a:ext>
          </a:extLst>
        </xdr:cNvPr>
        <xdr:cNvSpPr/>
      </xdr:nvSpPr>
      <xdr:spPr>
        <a:xfrm>
          <a:off x="14541500" y="1637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10160</xdr:rowOff>
    </xdr:from>
    <xdr:ext cx="534377" cy="259045"/>
    <xdr:sp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469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106110</xdr:rowOff>
    </xdr:from>
    <xdr:to>
      <xdr:col>72</xdr:col>
      <xdr:colOff>38100</xdr:colOff>
      <xdr:row>96</xdr:row>
      <xdr:rowOff>36260</xdr:rowOff>
    </xdr:to>
    <xdr:sp textlink="">
      <xdr:nvSpPr>
        <xdr:cNvPr id="719" name="楕円 718">
          <a:extLst>
            <a:ext uri="{FF2B5EF4-FFF2-40B4-BE49-F238E27FC236}">
              <a16:creationId xmlns:a16="http://schemas.microsoft.com/office/drawing/2014/main" id="{00000000-0008-0000-0700-0000CF020000}"/>
            </a:ext>
          </a:extLst>
        </xdr:cNvPr>
        <xdr:cNvSpPr/>
      </xdr:nvSpPr>
      <xdr:spPr>
        <a:xfrm>
          <a:off x="13652500" y="1639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27387</xdr:rowOff>
    </xdr:from>
    <xdr:ext cx="534377" cy="259045"/>
    <xdr:sp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486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104265</xdr:rowOff>
    </xdr:from>
    <xdr:to>
      <xdr:col>67</xdr:col>
      <xdr:colOff>101600</xdr:colOff>
      <xdr:row>96</xdr:row>
      <xdr:rowOff>34415</xdr:rowOff>
    </xdr:to>
    <xdr:sp textlink="">
      <xdr:nvSpPr>
        <xdr:cNvPr id="721" name="楕円 720">
          <a:extLst>
            <a:ext uri="{FF2B5EF4-FFF2-40B4-BE49-F238E27FC236}">
              <a16:creationId xmlns:a16="http://schemas.microsoft.com/office/drawing/2014/main" id="{00000000-0008-0000-0700-0000D1020000}"/>
            </a:ext>
          </a:extLst>
        </xdr:cNvPr>
        <xdr:cNvSpPr/>
      </xdr:nvSpPr>
      <xdr:spPr>
        <a:xfrm>
          <a:off x="12763500" y="1639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25542</xdr:rowOff>
    </xdr:from>
    <xdr:ext cx="534377" cy="259045"/>
    <xdr:sp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484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41580</xdr:rowOff>
    </xdr:from>
    <xdr:to>
      <xdr:col>98</xdr:col>
      <xdr:colOff>38100</xdr:colOff>
      <xdr:row>38</xdr:row>
      <xdr:rowOff>143180</xdr:rowOff>
    </xdr:to>
    <xdr:sp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159707</xdr:rowOff>
    </xdr:from>
    <xdr:ext cx="378565" cy="259045"/>
    <xdr:sp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7017" y="6331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議会費が前年度から大幅な増額となっているのは，新庁舎移転に伴う議場音響システム等整備に係る費用によるものである。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総務費は前年度から大幅な増額となっているが，これは新庁舎竣工に伴う建設工事費の増によるものである。</a:t>
          </a:r>
        </a:p>
        <a:p>
          <a:r>
            <a:rPr kumimoji="1" lang="ja-JP" altLang="en-US" sz="1300">
              <a:latin typeface="ＭＳ Ｐゴシック" panose="020B0600070205080204" pitchFamily="50" charset="-128"/>
              <a:ea typeface="ＭＳ Ｐゴシック" panose="020B0600070205080204" pitchFamily="50" charset="-128"/>
            </a:rPr>
            <a:t>衛生費では，前年度に実施した病院施設整備補助事業が今年度はなかったため減となっている。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教育費は人件費，物件費の増により，全体が増となっているものである。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岡山県総社市</a:t>
          </a:r>
        </a:p>
      </xdr:txBody>
    </xdr:sp>
    <xdr:clientData/>
  </xdr:twoCellAnchor>
  <xdr:twoCellAnchor>
    <xdr:from>
      <xdr:col>0</xdr:col>
      <xdr:colOff>466725</xdr:colOff>
      <xdr:row>4</xdr:row>
      <xdr:rowOff>0</xdr:rowOff>
    </xdr:from>
    <xdr:to>
      <xdr:col>3</xdr:col>
      <xdr:colOff>733425</xdr:colOff>
      <xdr:row>6</xdr:row>
      <xdr:rowOff>66675</xdr:rowOff>
    </xdr:to>
    <xdr:sp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財政調整基金は取り崩しを行うことなく，決算剰余金の積立を行うことができたため増加した。</a:t>
          </a:r>
        </a:p>
        <a:p>
          <a:r>
            <a:rPr kumimoji="1" lang="ja-JP" altLang="en-US" sz="1400">
              <a:latin typeface="ＭＳ ゴシック" pitchFamily="49" charset="-128"/>
              <a:ea typeface="ＭＳ ゴシック" pitchFamily="49" charset="-128"/>
            </a:rPr>
            <a:t>　実質単年度収支についても，昨年度に続き黒字となっている。しかし，これまで停滞していた経済が活発に動き出し，</a:t>
          </a:r>
          <a:r>
            <a:rPr kumimoji="1" lang="en-US" altLang="ja-JP" sz="1400">
              <a:latin typeface="ＭＳ ゴシック" pitchFamily="49" charset="-128"/>
              <a:ea typeface="ＭＳ ゴシック" pitchFamily="49" charset="-128"/>
            </a:rPr>
            <a:t>AI</a:t>
          </a:r>
          <a:r>
            <a:rPr kumimoji="1" lang="ja-JP" altLang="en-US" sz="1400">
              <a:latin typeface="ＭＳ ゴシック" pitchFamily="49" charset="-128"/>
              <a:ea typeface="ＭＳ ゴシック" pitchFamily="49" charset="-128"/>
            </a:rPr>
            <a:t>技術の進歩等社会が急激に変化する中，事業見直しによる歳出の削減を行うだけでなく，国の動向等を注視しながら変化に対応し，地域経済の発展に活かしていく必要がある。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岡山県総社市</a:t>
          </a:r>
        </a:p>
      </xdr:txBody>
    </xdr:sp>
    <xdr:clientData/>
  </xdr:twoCellAnchor>
  <xdr:twoCellAnchor editAs="oneCell">
    <xdr:from>
      <xdr:col>1</xdr:col>
      <xdr:colOff>0</xdr:colOff>
      <xdr:row>3</xdr:row>
      <xdr:rowOff>28575</xdr:rowOff>
    </xdr:from>
    <xdr:to>
      <xdr:col>4</xdr:col>
      <xdr:colOff>914400</xdr:colOff>
      <xdr:row>4</xdr:row>
      <xdr:rowOff>200025</xdr:rowOff>
    </xdr:to>
    <xdr:sp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令和６年度決算においても，すべての会計において，赤字額は生じていない。今後も健全な財政運営に努めていく。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岡山県総社市</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過去の大型普通建設事業に係る起債の償還が完了したこと等により，元利償還金は前年度より減少した。今後は新庁舎建設事業に係る起債の償還を控えているほか，昨今の金利上昇に伴う利子の増加などにより，さらなる公債費の増加が予想される。引き続き，市場の動向を注視し，交付税措置のある有利な起債を活用することを基本とする。</a:t>
          </a:r>
        </a:p>
      </xdr:txBody>
    </xdr:sp>
    <xdr:clientData/>
  </xdr:twoCellAnchor>
  <xdr:twoCellAnchor>
    <xdr:from>
      <xdr:col>1</xdr:col>
      <xdr:colOff>0</xdr:colOff>
      <xdr:row>56</xdr:row>
      <xdr:rowOff>0</xdr:rowOff>
    </xdr:from>
    <xdr:to>
      <xdr:col>10</xdr:col>
      <xdr:colOff>0</xdr:colOff>
      <xdr:row>57</xdr:row>
      <xdr:rowOff>0</xdr:rowOff>
    </xdr:to>
    <xdr:sp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岡山県総社市</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過去の大規模事業の財源とした既発債の償還は進んでいるが，新庁舎建設が開始されたことにより，令和４年度末時点の地方債残高は大きく増加した。令和５年度は新庁舎建設工事の進捗により地方債の新規発行がなかったため地方債残高は一時的に減少したが，令和６年度末に新庁舎が竣工したことにより地方債残高は大きく増加した。今後も引き続き数年間にわたり倉庫棟建設・旧庁舎解体等に係る経費を要するため，地方債残高は増加していく見込みである。</a:t>
          </a:r>
        </a:p>
        <a:p>
          <a:r>
            <a:rPr kumimoji="1" lang="ja-JP" altLang="en-US" sz="1400">
              <a:latin typeface="ＭＳ ゴシック" pitchFamily="49" charset="-128"/>
              <a:ea typeface="ＭＳ ゴシック" pitchFamily="49" charset="-128"/>
            </a:rPr>
            <a:t>　充当可能財源等については，充当可能基金は減少したが，充当可能特定歳入が増加したことにより，将来負担額を上回る状態となった。</a:t>
          </a:r>
        </a:p>
        <a:p>
          <a:r>
            <a:rPr kumimoji="1" lang="ja-JP" altLang="en-US" sz="1400">
              <a:latin typeface="ＭＳ ゴシック" pitchFamily="49" charset="-128"/>
              <a:ea typeface="ＭＳ ゴシック" pitchFamily="49" charset="-128"/>
            </a:rPr>
            <a:t>　今後も計画的な事業実施を進めるとともに，歳出改革努力を継続し，財政の健全化に努める必要がある。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xdr:nvGraphicFramePr>
        <xdr:cNvPr id="2" name="Chart 1">
          <a:extLst>
            <a:ext uri="{FF2B5EF4-FFF2-40B4-BE49-F238E27FC236}">
              <a16:creationId xmlns:a16="http://schemas.microsoft.com/office/drawing/2014/main" id="{B258C5ED-A8B8-42B4-866E-62D33E62DA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textlink="">
      <xdr:nvSpPr>
        <xdr:cNvPr id="3" name="Rectangle 2">
          <a:extLst>
            <a:ext uri="{FF2B5EF4-FFF2-40B4-BE49-F238E27FC236}">
              <a16:creationId xmlns:a16="http://schemas.microsoft.com/office/drawing/2014/main" id="{B5957E2C-B15B-47CB-995C-D6AF327FFAC6}"/>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textlink="">
      <xdr:nvSpPr>
        <xdr:cNvPr id="4" name="Rectangle 3">
          <a:extLst>
            <a:ext uri="{FF2B5EF4-FFF2-40B4-BE49-F238E27FC236}">
              <a16:creationId xmlns:a16="http://schemas.microsoft.com/office/drawing/2014/main" id="{724D0124-0805-492E-88FB-8C1A7F02BDF1}"/>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textlink="">
      <xdr:nvSpPr>
        <xdr:cNvPr id="5" name="表題ボックス">
          <a:extLst>
            <a:ext uri="{FF2B5EF4-FFF2-40B4-BE49-F238E27FC236}">
              <a16:creationId xmlns:a16="http://schemas.microsoft.com/office/drawing/2014/main" id="{C23240AA-606B-4CF1-BBDF-F9CCDB27A951}"/>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3B23D4D7-5207-40C1-8A66-8003D74BD559}"/>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textlink="">
      <xdr:nvSpPr>
        <xdr:cNvPr id="7" name="年度ボックス">
          <a:extLst>
            <a:ext uri="{FF2B5EF4-FFF2-40B4-BE49-F238E27FC236}">
              <a16:creationId xmlns:a16="http://schemas.microsoft.com/office/drawing/2014/main" id="{9C1CE8EB-A40F-4E44-B14C-F73F7D59189F}"/>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textlink="">
      <xdr:nvSpPr>
        <xdr:cNvPr id="8" name="団体名称ボックス">
          <a:extLst>
            <a:ext uri="{FF2B5EF4-FFF2-40B4-BE49-F238E27FC236}">
              <a16:creationId xmlns:a16="http://schemas.microsoft.com/office/drawing/2014/main" id="{A07E16F0-46FC-4F54-97D2-998F7A82FC46}"/>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岡山県総社市</a:t>
          </a:r>
        </a:p>
      </xdr:txBody>
    </xdr:sp>
    <xdr:clientData/>
  </xdr:twoCellAnchor>
  <xdr:twoCellAnchor>
    <xdr:from>
      <xdr:col>0</xdr:col>
      <xdr:colOff>533400</xdr:colOff>
      <xdr:row>4</xdr:row>
      <xdr:rowOff>118629</xdr:rowOff>
    </xdr:from>
    <xdr:to>
      <xdr:col>2</xdr:col>
      <xdr:colOff>1009650</xdr:colOff>
      <xdr:row>6</xdr:row>
      <xdr:rowOff>185304</xdr:rowOff>
    </xdr:to>
    <xdr:sp textlink="">
      <xdr:nvSpPr>
        <xdr:cNvPr id="9" name="テキスト ボックス 6">
          <a:extLst>
            <a:ext uri="{FF2B5EF4-FFF2-40B4-BE49-F238E27FC236}">
              <a16:creationId xmlns:a16="http://schemas.microsoft.com/office/drawing/2014/main" id="{D7280E73-726E-429E-B8CB-AE3F8D95A905}"/>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textlink="">
      <xdr:nvSpPr>
        <xdr:cNvPr id="10" name="Rectangle 3">
          <a:extLst>
            <a:ext uri="{FF2B5EF4-FFF2-40B4-BE49-F238E27FC236}">
              <a16:creationId xmlns:a16="http://schemas.microsoft.com/office/drawing/2014/main" id="{4D041993-C6EA-4650-9926-2D511902E311}"/>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textlink="">
      <xdr:nvSpPr>
        <xdr:cNvPr id="11" name="Rectangle 6">
          <a:extLst>
            <a:ext uri="{FF2B5EF4-FFF2-40B4-BE49-F238E27FC236}">
              <a16:creationId xmlns:a16="http://schemas.microsoft.com/office/drawing/2014/main" id="{3F2409C0-C5D5-4113-B0AE-C32FD060881C}"/>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textlink="" fLocksText="0">
      <xdr:nvSpPr>
        <xdr:cNvPr id="12" name="テキスト ボックス 11">
          <a:extLst>
            <a:ext uri="{FF2B5EF4-FFF2-40B4-BE49-F238E27FC236}">
              <a16:creationId xmlns:a16="http://schemas.microsoft.com/office/drawing/2014/main" id="{96331C44-D6C4-4988-AFE5-A87E52938F3B}"/>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財政調整基金は黒字決算となったため取崩を行わず，地方財政法第７条第１項の規定に基づき，約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億円を積み立てた。また，「減債基金」，「教育施設整備事業等基金」へそれぞれ約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億円，「美術博物館施設整備基金」へ約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億円積み立てた。臨時財政対策債償還に係る経費を「減債基金」から約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億円，職員の退職手当に係る経費を「職員退職手当基金」から約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億円，新デマンド交通の運行に係る経費等を「地域振興基金」から約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億円，新庁舎建設に係る経費を「庁舎等整備事業基金」から約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億円，教育施設整備に係る経費を「教育施設整備事業等基金」から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億円取崩した。基金全体としては，約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美術博物館の整備をはじめとする大型事業が想定されるほか，教育施設等の老朽化に伴う維持管理経費の増大が見込まれるため，不測の事態に備えつつ基金を運用する。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textlink="">
      <xdr:nvSpPr>
        <xdr:cNvPr id="13" name="Rectangle 7">
          <a:extLst>
            <a:ext uri="{FF2B5EF4-FFF2-40B4-BE49-F238E27FC236}">
              <a16:creationId xmlns:a16="http://schemas.microsoft.com/office/drawing/2014/main" id="{17322B56-25A2-455D-AFD4-1D75AA20831C}"/>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textlink="">
      <xdr:nvSpPr>
        <xdr:cNvPr id="14" name="Rectangle 6">
          <a:extLst>
            <a:ext uri="{FF2B5EF4-FFF2-40B4-BE49-F238E27FC236}">
              <a16:creationId xmlns:a16="http://schemas.microsoft.com/office/drawing/2014/main" id="{C77753D2-E7BA-4C08-8EC4-644444EA0A0F}"/>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textlink="" fLocksText="0">
      <xdr:nvSpPr>
        <xdr:cNvPr id="15" name="テキスト ボックス 14">
          <a:extLst>
            <a:ext uri="{FF2B5EF4-FFF2-40B4-BE49-F238E27FC236}">
              <a16:creationId xmlns:a16="http://schemas.microsoft.com/office/drawing/2014/main" id="{579ADE84-AD02-40C7-A431-98B52DDD41B6}"/>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・総社市地域振興基金：市民の連帯の強化及び地域振興に要する財源のための基金（合併特例債により創設）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・総社市庁舎等整備事業基金：庁舎建設のための財源とする基金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・総社市職員退職手当基金：退職手当の財源とする基金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・総社市教育施設整備事業等基金：小中学校や幼稚園の施設整備のための基金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・総社市美術博物館施設整備事業基金：美術博物館施設整備のための基金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総社市地域振興基金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新デマンド交通運行経費，地域振興経費へ充当したため減少した。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総社市庁舎等整備事業基金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新庁舎建設事業経費へ充当したため減少した。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総社市職員退職手当基金：職員の退職手当に係る経費へ充当したため減少した。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各基金の運用方針に則り，効率的効果的に基金を活用していく。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textlink="">
      <xdr:nvSpPr>
        <xdr:cNvPr id="16" name="Rectangle 7">
          <a:extLst>
            <a:ext uri="{FF2B5EF4-FFF2-40B4-BE49-F238E27FC236}">
              <a16:creationId xmlns:a16="http://schemas.microsoft.com/office/drawing/2014/main" id="{99529ED6-8C64-4343-A235-98D04BE79382}"/>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textlink="">
      <xdr:nvSpPr>
        <xdr:cNvPr id="17" name="Rectangle 6">
          <a:extLst>
            <a:ext uri="{FF2B5EF4-FFF2-40B4-BE49-F238E27FC236}">
              <a16:creationId xmlns:a16="http://schemas.microsoft.com/office/drawing/2014/main" id="{B1CC558B-67E2-4161-9C9D-1F65DFC405EE}"/>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textlink="" fLocksText="0">
      <xdr:nvSpPr>
        <xdr:cNvPr id="18" name="テキスト ボックス 17">
          <a:extLst>
            <a:ext uri="{FF2B5EF4-FFF2-40B4-BE49-F238E27FC236}">
              <a16:creationId xmlns:a16="http://schemas.microsoft.com/office/drawing/2014/main" id="{8330D618-F05F-47B2-A4E3-2FAD02DF9282}"/>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黒字決算となったため取崩を行わず，地方財政法第７条第１項の規定に基づき，約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億円積み立てたことにより増加した。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災害対応等により緊急で補正予算を編成する必要が起こりうることから，財政調整基金の残高は，最低でも標準財政規模の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％は必要であると考えている。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textlink="">
      <xdr:nvSpPr>
        <xdr:cNvPr id="19" name="Rectangle 7">
          <a:extLst>
            <a:ext uri="{FF2B5EF4-FFF2-40B4-BE49-F238E27FC236}">
              <a16:creationId xmlns:a16="http://schemas.microsoft.com/office/drawing/2014/main" id="{A3BD0367-FAB4-4E27-8E9E-6C9933323318}"/>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textlink="">
      <xdr:nvSpPr>
        <xdr:cNvPr id="20" name="Rectangle 6">
          <a:extLst>
            <a:ext uri="{FF2B5EF4-FFF2-40B4-BE49-F238E27FC236}">
              <a16:creationId xmlns:a16="http://schemas.microsoft.com/office/drawing/2014/main" id="{EAA7C1A1-4002-4843-AF63-69E33FE632C3}"/>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textlink="" fLocksText="0">
      <xdr:nvSpPr>
        <xdr:cNvPr id="21" name="テキスト ボックス 20">
          <a:extLst>
            <a:ext uri="{FF2B5EF4-FFF2-40B4-BE49-F238E27FC236}">
              <a16:creationId xmlns:a16="http://schemas.microsoft.com/office/drawing/2014/main" id="{78A9C61C-7DFB-46F5-8C64-F04FB34E0895}"/>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臨時財政対策債の償還に係る経費に充てるため約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億円取り崩し，臨時財政対策債償還時の財源とするため約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億円積み立てたことにより増加した。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現在のところ，大きな増減の予定はないが，地方交付税の追加支給分により積み立てた基金を年次的に臨時財政対策債の償還に充当することとしている。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textlink="">
      <xdr:nvSpPr>
        <xdr:cNvPr id="22" name="Rectangle 7">
          <a:extLst>
            <a:ext uri="{FF2B5EF4-FFF2-40B4-BE49-F238E27FC236}">
              <a16:creationId xmlns:a16="http://schemas.microsoft.com/office/drawing/2014/main" id="{EC2C89B3-16EE-47AF-9C64-B726960569E6}"/>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xdr:nvGraphicFramePr>
        <xdr:cNvPr id="2" name="グラフ1">
          <a:extLst>
            <a:ext uri="{FF2B5EF4-FFF2-40B4-BE49-F238E27FC236}">
              <a16:creationId xmlns:a16="http://schemas.microsoft.com/office/drawing/2014/main" id="{72FF8F86-8888-4C33-9B28-F47E577E0F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xdr:nvGraphicFramePr>
        <xdr:cNvPr id="3" name="グラフ2">
          <a:extLst>
            <a:ext uri="{FF2B5EF4-FFF2-40B4-BE49-F238E27FC236}">
              <a16:creationId xmlns:a16="http://schemas.microsoft.com/office/drawing/2014/main" id="{03206F88-854D-40BF-A6F2-06741CFE94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textlink="">
      <xdr:nvSpPr>
        <xdr:cNvPr id="4" name="正方形/長方形 3">
          <a:extLst>
            <a:ext uri="{FF2B5EF4-FFF2-40B4-BE49-F238E27FC236}">
              <a16:creationId xmlns:a16="http://schemas.microsoft.com/office/drawing/2014/main" id="{E92BDD08-C249-41B4-938A-852E7EAF6951}"/>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textlink="">
      <xdr:nvSpPr>
        <xdr:cNvPr id="5" name="正方形/長方形 4">
          <a:extLst>
            <a:ext uri="{FF2B5EF4-FFF2-40B4-BE49-F238E27FC236}">
              <a16:creationId xmlns:a16="http://schemas.microsoft.com/office/drawing/2014/main" id="{14995676-C4F8-4D5A-8A28-D58BC38979F7}"/>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textlink="">
      <xdr:nvSpPr>
        <xdr:cNvPr id="6" name="正方形/長方形 5">
          <a:extLst>
            <a:ext uri="{FF2B5EF4-FFF2-40B4-BE49-F238E27FC236}">
              <a16:creationId xmlns:a16="http://schemas.microsoft.com/office/drawing/2014/main" id="{14F15F10-85B4-4380-815A-6981438DD4F2}"/>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textlink="">
      <xdr:nvSpPr>
        <xdr:cNvPr id="7" name="正方形/長方形 6">
          <a:extLst>
            <a:ext uri="{FF2B5EF4-FFF2-40B4-BE49-F238E27FC236}">
              <a16:creationId xmlns:a16="http://schemas.microsoft.com/office/drawing/2014/main" id="{7718CC96-AE16-4BBD-A46B-656A8823039C}"/>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textlink="">
      <xdr:nvSpPr>
        <xdr:cNvPr id="8" name="正方形/長方形 7">
          <a:extLst>
            <a:ext uri="{FF2B5EF4-FFF2-40B4-BE49-F238E27FC236}">
              <a16:creationId xmlns:a16="http://schemas.microsoft.com/office/drawing/2014/main" id="{B1438B55-54BA-42B3-9255-367B8C5368F0}"/>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textlink="">
      <xdr:nvSpPr>
        <xdr:cNvPr id="9" name="正方形/長方形 8">
          <a:extLst>
            <a:ext uri="{FF2B5EF4-FFF2-40B4-BE49-F238E27FC236}">
              <a16:creationId xmlns:a16="http://schemas.microsoft.com/office/drawing/2014/main" id="{3AE49A28-9FFA-4FAA-9B33-92C724E52343}"/>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textlink="">
      <xdr:nvSpPr>
        <xdr:cNvPr id="10" name="正方形/長方形 9">
          <a:extLst>
            <a:ext uri="{FF2B5EF4-FFF2-40B4-BE49-F238E27FC236}">
              <a16:creationId xmlns:a16="http://schemas.microsoft.com/office/drawing/2014/main" id="{3B6E7A78-BB48-49F9-8D1B-1F7D9AA6FB10}"/>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textlink="">
      <xdr:nvSpPr>
        <xdr:cNvPr id="11" name="正方形/長方形 10">
          <a:extLst>
            <a:ext uri="{FF2B5EF4-FFF2-40B4-BE49-F238E27FC236}">
              <a16:creationId xmlns:a16="http://schemas.microsoft.com/office/drawing/2014/main" id="{2D4B360F-DF01-4B36-8D9C-4BA9C5145FDF}"/>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textlink="">
      <xdr:nvSpPr>
        <xdr:cNvPr id="12" name="正方形/長方形 11">
          <a:extLst>
            <a:ext uri="{FF2B5EF4-FFF2-40B4-BE49-F238E27FC236}">
              <a16:creationId xmlns:a16="http://schemas.microsoft.com/office/drawing/2014/main" id="{3897C4EA-B481-4DB2-86D7-0083A71824BC}"/>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textlink="">
      <xdr:nvSpPr>
        <xdr:cNvPr id="13" name="正方形/長方形 12">
          <a:extLst>
            <a:ext uri="{FF2B5EF4-FFF2-40B4-BE49-F238E27FC236}">
              <a16:creationId xmlns:a16="http://schemas.microsoft.com/office/drawing/2014/main" id="{ED141C6F-CC4B-4B38-9837-8FAB45C4E57F}"/>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textlink="">
      <xdr:nvSpPr>
        <xdr:cNvPr id="14" name="正方形/長方形 13">
          <a:extLst>
            <a:ext uri="{FF2B5EF4-FFF2-40B4-BE49-F238E27FC236}">
              <a16:creationId xmlns:a16="http://schemas.microsoft.com/office/drawing/2014/main" id="{33BF6DC4-5FAE-49F7-AC8B-0E22032B5FDB}"/>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textlink="">
      <xdr:nvSpPr>
        <xdr:cNvPr id="15" name="正方形/長方形 14">
          <a:extLst>
            <a:ext uri="{FF2B5EF4-FFF2-40B4-BE49-F238E27FC236}">
              <a16:creationId xmlns:a16="http://schemas.microsoft.com/office/drawing/2014/main" id="{EE71E552-5CE1-46D6-B1E6-CFC851EF4B91}"/>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岡山県総社市</a:t>
          </a:r>
        </a:p>
      </xdr:txBody>
    </xdr:sp>
    <xdr:clientData/>
  </xdr:twoCellAnchor>
  <xdr:twoCellAnchor>
    <xdr:from>
      <xdr:col>73</xdr:col>
      <xdr:colOff>34925</xdr:colOff>
      <xdr:row>0</xdr:row>
      <xdr:rowOff>190500</xdr:rowOff>
    </xdr:from>
    <xdr:to>
      <xdr:col>87</xdr:col>
      <xdr:colOff>28575</xdr:colOff>
      <xdr:row>1</xdr:row>
      <xdr:rowOff>206375</xdr:rowOff>
    </xdr:to>
    <xdr:sp textlink="">
      <xdr:nvSpPr>
        <xdr:cNvPr id="16" name="正方形/長方形 15">
          <a:extLst>
            <a:ext uri="{FF2B5EF4-FFF2-40B4-BE49-F238E27FC236}">
              <a16:creationId xmlns:a16="http://schemas.microsoft.com/office/drawing/2014/main" id="{03C388E4-D102-46FC-A839-C666652D410B}"/>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textlink="">
      <xdr:nvSpPr>
        <xdr:cNvPr id="17" name="正方形/長方形 16">
          <a:extLst>
            <a:ext uri="{FF2B5EF4-FFF2-40B4-BE49-F238E27FC236}">
              <a16:creationId xmlns:a16="http://schemas.microsoft.com/office/drawing/2014/main" id="{EAD309A5-4F6A-4D4F-AD78-9726CA54B711}"/>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textlink="">
      <xdr:nvSpPr>
        <xdr:cNvPr id="18" name="正方形/長方形 17">
          <a:extLst>
            <a:ext uri="{FF2B5EF4-FFF2-40B4-BE49-F238E27FC236}">
              <a16:creationId xmlns:a16="http://schemas.microsoft.com/office/drawing/2014/main" id="{7024DAE8-631D-4C41-BF8D-5745F1FEC78A}"/>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textlink="">
      <xdr:nvSpPr>
        <xdr:cNvPr id="19" name="正方形/長方形 18">
          <a:extLst>
            <a:ext uri="{FF2B5EF4-FFF2-40B4-BE49-F238E27FC236}">
              <a16:creationId xmlns:a16="http://schemas.microsoft.com/office/drawing/2014/main" id="{BD802BE4-E4E7-4279-99ED-18ABC6D0BAD7}"/>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textlink="">
      <xdr:nvSpPr>
        <xdr:cNvPr id="20" name="正方形/長方形 19">
          <a:extLst>
            <a:ext uri="{FF2B5EF4-FFF2-40B4-BE49-F238E27FC236}">
              <a16:creationId xmlns:a16="http://schemas.microsoft.com/office/drawing/2014/main" id="{15616DFA-234A-4A6C-B0CC-D2A6B9CB4355}"/>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textlink="">
      <xdr:nvSpPr>
        <xdr:cNvPr id="21" name="正方形/長方形 20">
          <a:extLst>
            <a:ext uri="{FF2B5EF4-FFF2-40B4-BE49-F238E27FC236}">
              <a16:creationId xmlns:a16="http://schemas.microsoft.com/office/drawing/2014/main" id="{D958A9F0-8555-4A96-BC48-F3401EF1FB78}"/>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69,625
67,682
211.90
36,869,714
35,519,420
911,214
18,150,227
32,553,162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textlink="">
      <xdr:nvSpPr>
        <xdr:cNvPr id="22" name="正方形/長方形 21">
          <a:extLst>
            <a:ext uri="{FF2B5EF4-FFF2-40B4-BE49-F238E27FC236}">
              <a16:creationId xmlns:a16="http://schemas.microsoft.com/office/drawing/2014/main" id="{AEF59CDF-F4A1-42AF-8EFA-3137C7DED846}"/>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textlink="">
      <xdr:nvSpPr>
        <xdr:cNvPr id="23" name="正方形/長方形 22">
          <a:extLst>
            <a:ext uri="{FF2B5EF4-FFF2-40B4-BE49-F238E27FC236}">
              <a16:creationId xmlns:a16="http://schemas.microsoft.com/office/drawing/2014/main" id="{B2D7C890-B10D-453A-B91E-2C33F5F3F9E5}"/>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textlink="">
      <xdr:nvSpPr>
        <xdr:cNvPr id="24" name="正方形/長方形 23">
          <a:extLst>
            <a:ext uri="{FF2B5EF4-FFF2-40B4-BE49-F238E27FC236}">
              <a16:creationId xmlns:a16="http://schemas.microsoft.com/office/drawing/2014/main" id="{9DF60BD8-7A85-40B2-AEFC-33DBC4103E30}"/>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textlink="">
      <xdr:nvSpPr>
        <xdr:cNvPr id="25" name="正方形/長方形 24">
          <a:extLst>
            <a:ext uri="{FF2B5EF4-FFF2-40B4-BE49-F238E27FC236}">
              <a16:creationId xmlns:a16="http://schemas.microsoft.com/office/drawing/2014/main" id="{6D08478D-2577-488B-8618-79067FBE3D5A}"/>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textlink="">
      <xdr:nvSpPr>
        <xdr:cNvPr id="26" name="正方形/長方形 25">
          <a:extLst>
            <a:ext uri="{FF2B5EF4-FFF2-40B4-BE49-F238E27FC236}">
              <a16:creationId xmlns:a16="http://schemas.microsoft.com/office/drawing/2014/main" id="{A75A985A-9E13-4A8D-A282-629963A5EBEF}"/>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textlink="">
      <xdr:nvSpPr>
        <xdr:cNvPr id="27" name="正方形/長方形 26">
          <a:extLst>
            <a:ext uri="{FF2B5EF4-FFF2-40B4-BE49-F238E27FC236}">
              <a16:creationId xmlns:a16="http://schemas.microsoft.com/office/drawing/2014/main" id="{4CDDA104-ECE3-42FD-A788-8860627DDF91}"/>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textlink="">
      <xdr:nvSpPr>
        <xdr:cNvPr id="28" name="角丸四角形 27">
          <a:extLst>
            <a:ext uri="{FF2B5EF4-FFF2-40B4-BE49-F238E27FC236}">
              <a16:creationId xmlns:a16="http://schemas.microsoft.com/office/drawing/2014/main" id="{47F3103A-2FE0-4D55-89FB-550F151FEAC8}"/>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textlink="">
      <xdr:nvSpPr>
        <xdr:cNvPr id="29" name="正方形/長方形 28">
          <a:extLst>
            <a:ext uri="{FF2B5EF4-FFF2-40B4-BE49-F238E27FC236}">
              <a16:creationId xmlns:a16="http://schemas.microsoft.com/office/drawing/2014/main" id="{4DD87C81-E674-4275-B163-3BDC95F85DE2}"/>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textlink="">
      <xdr:nvSpPr>
        <xdr:cNvPr id="30" name="正方形/長方形 29">
          <a:extLst>
            <a:ext uri="{FF2B5EF4-FFF2-40B4-BE49-F238E27FC236}">
              <a16:creationId xmlns:a16="http://schemas.microsoft.com/office/drawing/2014/main" id="{0517826D-EA15-4ED7-80E3-E6C2E2B8F05E}"/>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textlink="">
      <xdr:nvSpPr>
        <xdr:cNvPr id="31" name="正方形/長方形 30">
          <a:extLst>
            <a:ext uri="{FF2B5EF4-FFF2-40B4-BE49-F238E27FC236}">
              <a16:creationId xmlns:a16="http://schemas.microsoft.com/office/drawing/2014/main" id="{DFCCF11B-865F-4FDD-A366-627161D5E192}"/>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380FB2FE-BD14-4871-9159-BD86F6BB3A42}"/>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textlink="">
      <xdr:nvSpPr>
        <xdr:cNvPr id="33" name="楕円 32">
          <a:extLst>
            <a:ext uri="{FF2B5EF4-FFF2-40B4-BE49-F238E27FC236}">
              <a16:creationId xmlns:a16="http://schemas.microsoft.com/office/drawing/2014/main" id="{0B34E521-9FA2-4923-B409-C9301E349B3D}"/>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textlink="">
      <xdr:nvSpPr>
        <xdr:cNvPr id="34" name="フローチャート: 判断 33">
          <a:extLst>
            <a:ext uri="{FF2B5EF4-FFF2-40B4-BE49-F238E27FC236}">
              <a16:creationId xmlns:a16="http://schemas.microsoft.com/office/drawing/2014/main" id="{57CD19AB-535E-4925-A40E-96585F51ED37}"/>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6505B64F-D4E5-451F-84A8-A579C693652D}"/>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3E636EE4-AD4D-4B0D-A4C4-0EB33B568C8F}"/>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38993919-CD98-4633-B608-5821D44306F1}"/>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56ABE7E6-DEC6-4872-BC85-83FED717895D}"/>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textlink="">
      <xdr:nvSpPr>
        <xdr:cNvPr id="39" name="テキスト ボックス 38">
          <a:extLst>
            <a:ext uri="{FF2B5EF4-FFF2-40B4-BE49-F238E27FC236}">
              <a16:creationId xmlns:a16="http://schemas.microsoft.com/office/drawing/2014/main" id="{85A0E4B1-F6B0-4A7E-B1EA-B091361B75A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textlink="">
      <xdr:nvSpPr>
        <xdr:cNvPr id="40" name="テキスト ボックス 39">
          <a:extLst>
            <a:ext uri="{FF2B5EF4-FFF2-40B4-BE49-F238E27FC236}">
              <a16:creationId xmlns:a16="http://schemas.microsoft.com/office/drawing/2014/main" id="{F5A6AA6D-E7E3-4B66-BAE3-091056FD10B6}"/>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textlink="">
      <xdr:nvSpPr>
        <xdr:cNvPr id="41" name="テキスト ボックス 40">
          <a:extLst>
            <a:ext uri="{FF2B5EF4-FFF2-40B4-BE49-F238E27FC236}">
              <a16:creationId xmlns:a16="http://schemas.microsoft.com/office/drawing/2014/main" id="{90B86A99-A26B-4018-ABE6-A3CB4810F85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textlink="">
      <xdr:nvSpPr>
        <xdr:cNvPr id="42" name="テキスト ボックス 41">
          <a:extLst>
            <a:ext uri="{FF2B5EF4-FFF2-40B4-BE49-F238E27FC236}">
              <a16:creationId xmlns:a16="http://schemas.microsoft.com/office/drawing/2014/main" id="{B29E867E-52F4-4CF9-97CB-1CB8B4035B9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textlink="">
      <xdr:nvSpPr>
        <xdr:cNvPr id="43" name="テキスト ボックス 42">
          <a:extLst>
            <a:ext uri="{FF2B5EF4-FFF2-40B4-BE49-F238E27FC236}">
              <a16:creationId xmlns:a16="http://schemas.microsoft.com/office/drawing/2014/main" id="{A1C316A0-7B6E-41B5-B036-30A20302772D}"/>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textlink="">
      <xdr:nvSpPr>
        <xdr:cNvPr id="44" name="正方形/長方形 43">
          <a:extLst>
            <a:ext uri="{FF2B5EF4-FFF2-40B4-BE49-F238E27FC236}">
              <a16:creationId xmlns:a16="http://schemas.microsoft.com/office/drawing/2014/main" id="{714A72F0-1AD2-4B72-B9E8-7C2E4A295402}"/>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textlink="">
      <xdr:nvSpPr>
        <xdr:cNvPr id="45" name="正方形/長方形 44">
          <a:extLst>
            <a:ext uri="{FF2B5EF4-FFF2-40B4-BE49-F238E27FC236}">
              <a16:creationId xmlns:a16="http://schemas.microsoft.com/office/drawing/2014/main" id="{1ADDC3C5-FB36-403A-9BA7-B0D8BB717362}"/>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textlink="">
      <xdr:nvSpPr>
        <xdr:cNvPr id="46" name="正方形/長方形 45">
          <a:extLst>
            <a:ext uri="{FF2B5EF4-FFF2-40B4-BE49-F238E27FC236}">
              <a16:creationId xmlns:a16="http://schemas.microsoft.com/office/drawing/2014/main" id="{0BD94F6F-932E-467C-8214-BC0B2473E401}"/>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textlink="">
      <xdr:nvSpPr>
        <xdr:cNvPr id="47" name="正方形/長方形 46">
          <a:extLst>
            <a:ext uri="{FF2B5EF4-FFF2-40B4-BE49-F238E27FC236}">
              <a16:creationId xmlns:a16="http://schemas.microsoft.com/office/drawing/2014/main" id="{D362E430-0EA6-4AA5-A77D-6F4EB6AE8EA1}"/>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textlink="">
      <xdr:nvSpPr>
        <xdr:cNvPr id="48" name="正方形/長方形 47">
          <a:extLst>
            <a:ext uri="{FF2B5EF4-FFF2-40B4-BE49-F238E27FC236}">
              <a16:creationId xmlns:a16="http://schemas.microsoft.com/office/drawing/2014/main" id="{569E23BE-C974-4FDC-80E6-3D542852ED93}"/>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textlink="">
      <xdr:nvSpPr>
        <xdr:cNvPr id="49" name="正方形/長方形 48">
          <a:extLst>
            <a:ext uri="{FF2B5EF4-FFF2-40B4-BE49-F238E27FC236}">
              <a16:creationId xmlns:a16="http://schemas.microsoft.com/office/drawing/2014/main" id="{9E261BE5-0A86-44A8-9009-9EB677F43E40}"/>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textlink="">
      <xdr:nvSpPr>
        <xdr:cNvPr id="50" name="正方形/長方形 49">
          <a:extLst>
            <a:ext uri="{FF2B5EF4-FFF2-40B4-BE49-F238E27FC236}">
              <a16:creationId xmlns:a16="http://schemas.microsoft.com/office/drawing/2014/main" id="{EA3FA890-5464-42A1-9973-DEDE01879BDD}"/>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textlink="">
      <xdr:nvSpPr>
        <xdr:cNvPr id="51" name="正方形/長方形 50">
          <a:extLst>
            <a:ext uri="{FF2B5EF4-FFF2-40B4-BE49-F238E27FC236}">
              <a16:creationId xmlns:a16="http://schemas.microsoft.com/office/drawing/2014/main" id="{0F3B2569-157B-481B-93C1-7B6F76BFBDBB}"/>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textlink="">
      <xdr:nvSpPr>
        <xdr:cNvPr id="52" name="正方形/長方形 51">
          <a:extLst>
            <a:ext uri="{FF2B5EF4-FFF2-40B4-BE49-F238E27FC236}">
              <a16:creationId xmlns:a16="http://schemas.microsoft.com/office/drawing/2014/main" id="{025C71E8-6C53-4B98-BE0C-AEC4FD2E546C}"/>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textlink="">
      <xdr:nvSpPr>
        <xdr:cNvPr id="53" name="正方形/長方形 52">
          <a:extLst>
            <a:ext uri="{FF2B5EF4-FFF2-40B4-BE49-F238E27FC236}">
              <a16:creationId xmlns:a16="http://schemas.microsoft.com/office/drawing/2014/main" id="{169B95AD-8BCC-4A32-872D-D1FDC88985BC}"/>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textlink="">
      <xdr:nvSpPr>
        <xdr:cNvPr id="54" name="正方形/長方形 53">
          <a:extLst>
            <a:ext uri="{FF2B5EF4-FFF2-40B4-BE49-F238E27FC236}">
              <a16:creationId xmlns:a16="http://schemas.microsoft.com/office/drawing/2014/main" id="{51B362F8-E845-41C8-ADA8-275D0418A8BE}"/>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textlink="">
      <xdr:nvSpPr>
        <xdr:cNvPr id="55" name="正方形/長方形 54">
          <a:extLst>
            <a:ext uri="{FF2B5EF4-FFF2-40B4-BE49-F238E27FC236}">
              <a16:creationId xmlns:a16="http://schemas.microsoft.com/office/drawing/2014/main" id="{D10275F8-1551-4033-8529-26EAA383D211}"/>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textlink="" fLocksText="0">
      <xdr:nvSpPr>
        <xdr:cNvPr id="56" name="テキスト ボックス 55">
          <a:extLst>
            <a:ext uri="{FF2B5EF4-FFF2-40B4-BE49-F238E27FC236}">
              <a16:creationId xmlns:a16="http://schemas.microsoft.com/office/drawing/2014/main" id="{BA863989-2293-433C-B8FC-7329BED85D02}"/>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市では，築後３０年を経過した施設が半数以上を占めており，公共施設の老朽化が進行している。令和６年度に新庁舎棟と新議会棟が竣工したことにより，有形固定資産減価償却率は多少減少したものの，依然として類似団体平均よりも高い水準にある。</a:t>
          </a:r>
        </a:p>
        <a:p>
          <a:r>
            <a:rPr kumimoji="1" lang="ja-JP" altLang="en-US" sz="1100">
              <a:latin typeface="ＭＳ Ｐゴシック" panose="020B0600070205080204" pitchFamily="50" charset="-128"/>
              <a:ea typeface="ＭＳ Ｐゴシック" panose="020B0600070205080204" pitchFamily="50" charset="-128"/>
            </a:rPr>
            <a:t>　令和４年３月に改訂した公共施設等総合管理計画に基づき，公共施設の再編による保有量の縮減，施設の長寿命化など効果的，効率的な施設の管理運営に取り組んでいく必要がある。</a:t>
          </a:r>
        </a:p>
      </xdr:txBody>
    </xdr:sp>
    <xdr:clientData/>
  </xdr:twoCellAnchor>
  <xdr:oneCellAnchor>
    <xdr:from>
      <xdr:col>4</xdr:col>
      <xdr:colOff>174625</xdr:colOff>
      <xdr:row>23</xdr:row>
      <xdr:rowOff>47625</xdr:rowOff>
    </xdr:from>
    <xdr:ext cx="349839" cy="225703"/>
    <xdr:sp textlink="">
      <xdr:nvSpPr>
        <xdr:cNvPr id="57" name="テキスト ボックス 56">
          <a:extLst>
            <a:ext uri="{FF2B5EF4-FFF2-40B4-BE49-F238E27FC236}">
              <a16:creationId xmlns:a16="http://schemas.microsoft.com/office/drawing/2014/main" id="{30D0FAFC-36A9-4C03-8EC0-FEE691C34197}"/>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D91E1AF6-C2A3-4B12-95A3-095D659421B8}"/>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textlink="">
      <xdr:nvSpPr>
        <xdr:cNvPr id="59" name="テキスト ボックス 58">
          <a:extLst>
            <a:ext uri="{FF2B5EF4-FFF2-40B4-BE49-F238E27FC236}">
              <a16:creationId xmlns:a16="http://schemas.microsoft.com/office/drawing/2014/main" id="{92A44772-E390-4E5F-8EF5-C820DBE173B3}"/>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0" name="直線コネクタ 59">
          <a:extLst>
            <a:ext uri="{FF2B5EF4-FFF2-40B4-BE49-F238E27FC236}">
              <a16:creationId xmlns:a16="http://schemas.microsoft.com/office/drawing/2014/main" id="{3047BBD4-BB0E-4273-AF3F-8A770D9DAC54}"/>
            </a:ext>
          </a:extLst>
        </xdr:cNvPr>
        <xdr:cNvCxnSpPr/>
      </xdr:nvCxnSpPr>
      <xdr:spPr>
        <a:xfrm>
          <a:off x="1142365" y="66611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textlink="">
      <xdr:nvSpPr>
        <xdr:cNvPr id="61" name="テキスト ボックス 60">
          <a:extLst>
            <a:ext uri="{FF2B5EF4-FFF2-40B4-BE49-F238E27FC236}">
              <a16:creationId xmlns:a16="http://schemas.microsoft.com/office/drawing/2014/main" id="{9C98E16D-8832-4934-884C-758610AD5936}"/>
            </a:ext>
          </a:extLst>
        </xdr:cNvPr>
        <xdr:cNvSpPr txBox="1"/>
      </xdr:nvSpPr>
      <xdr:spPr>
        <a:xfrm>
          <a:off x="784241" y="65692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2" name="直線コネクタ 61">
          <a:extLst>
            <a:ext uri="{FF2B5EF4-FFF2-40B4-BE49-F238E27FC236}">
              <a16:creationId xmlns:a16="http://schemas.microsoft.com/office/drawing/2014/main" id="{CB9F01CE-53D6-44FB-AE1C-7F98181E47DF}"/>
            </a:ext>
          </a:extLst>
        </xdr:cNvPr>
        <xdr:cNvCxnSpPr/>
      </xdr:nvCxnSpPr>
      <xdr:spPr>
        <a:xfrm>
          <a:off x="1142365" y="623125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textlink="">
      <xdr:nvSpPr>
        <xdr:cNvPr id="63" name="テキスト ボックス 62">
          <a:extLst>
            <a:ext uri="{FF2B5EF4-FFF2-40B4-BE49-F238E27FC236}">
              <a16:creationId xmlns:a16="http://schemas.microsoft.com/office/drawing/2014/main" id="{F63BC6B9-32D0-45B7-AB13-C4528A6993AB}"/>
            </a:ext>
          </a:extLst>
        </xdr:cNvPr>
        <xdr:cNvSpPr txBox="1"/>
      </xdr:nvSpPr>
      <xdr:spPr>
        <a:xfrm>
          <a:off x="784241" y="61336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4" name="直線コネクタ 63">
          <a:extLst>
            <a:ext uri="{FF2B5EF4-FFF2-40B4-BE49-F238E27FC236}">
              <a16:creationId xmlns:a16="http://schemas.microsoft.com/office/drawing/2014/main" id="{03362B5D-A2BC-4798-8BC3-B5FDB2765CE2}"/>
            </a:ext>
          </a:extLst>
        </xdr:cNvPr>
        <xdr:cNvCxnSpPr/>
      </xdr:nvCxnSpPr>
      <xdr:spPr>
        <a:xfrm>
          <a:off x="1142365" y="57975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textlink="">
      <xdr:nvSpPr>
        <xdr:cNvPr id="65" name="テキスト ボックス 64">
          <a:extLst>
            <a:ext uri="{FF2B5EF4-FFF2-40B4-BE49-F238E27FC236}">
              <a16:creationId xmlns:a16="http://schemas.microsoft.com/office/drawing/2014/main" id="{7F9B0F4D-817A-4FDD-84D7-B05E477215A9}"/>
            </a:ext>
          </a:extLst>
        </xdr:cNvPr>
        <xdr:cNvSpPr txBox="1"/>
      </xdr:nvSpPr>
      <xdr:spPr>
        <a:xfrm>
          <a:off x="784241"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6" name="直線コネクタ 65">
          <a:extLst>
            <a:ext uri="{FF2B5EF4-FFF2-40B4-BE49-F238E27FC236}">
              <a16:creationId xmlns:a16="http://schemas.microsoft.com/office/drawing/2014/main" id="{B4F0276E-33AE-4943-BDEC-C7392111BECB}"/>
            </a:ext>
          </a:extLst>
        </xdr:cNvPr>
        <xdr:cNvCxnSpPr/>
      </xdr:nvCxnSpPr>
      <xdr:spPr>
        <a:xfrm>
          <a:off x="1142365" y="53657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textlink="">
      <xdr:nvSpPr>
        <xdr:cNvPr id="67" name="テキスト ボックス 66">
          <a:extLst>
            <a:ext uri="{FF2B5EF4-FFF2-40B4-BE49-F238E27FC236}">
              <a16:creationId xmlns:a16="http://schemas.microsoft.com/office/drawing/2014/main" id="{2592E9FA-B1BD-45D5-95B7-09DBA4BB9EA8}"/>
            </a:ext>
          </a:extLst>
        </xdr:cNvPr>
        <xdr:cNvSpPr txBox="1"/>
      </xdr:nvSpPr>
      <xdr:spPr>
        <a:xfrm>
          <a:off x="784241" y="52681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21347A5B-9D39-40D1-870C-9ABE22E8649E}"/>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textlink="">
      <xdr:nvSpPr>
        <xdr:cNvPr id="69" name="テキスト ボックス 68">
          <a:extLst>
            <a:ext uri="{FF2B5EF4-FFF2-40B4-BE49-F238E27FC236}">
              <a16:creationId xmlns:a16="http://schemas.microsoft.com/office/drawing/2014/main" id="{4873E58E-96AB-4079-B62D-C69509D34FDC}"/>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textlink="">
      <xdr:nvSpPr>
        <xdr:cNvPr id="70" name="有形固定資産減価償却率グラフ枠">
          <a:extLst>
            <a:ext uri="{FF2B5EF4-FFF2-40B4-BE49-F238E27FC236}">
              <a16:creationId xmlns:a16="http://schemas.microsoft.com/office/drawing/2014/main" id="{1AB0FFCC-C6F9-4240-82CE-4DFA56CD3601}"/>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1" name="直線コネクタ 70">
          <a:extLst>
            <a:ext uri="{FF2B5EF4-FFF2-40B4-BE49-F238E27FC236}">
              <a16:creationId xmlns:a16="http://schemas.microsoft.com/office/drawing/2014/main" id="{92B5CDA3-B9F0-4FD6-A5D8-793A34176CCB}"/>
            </a:ext>
          </a:extLst>
        </xdr:cNvPr>
        <xdr:cNvCxnSpPr/>
      </xdr:nvCxnSpPr>
      <xdr:spPr>
        <a:xfrm flipV="1">
          <a:off x="4295775" y="5417566"/>
          <a:ext cx="1270" cy="12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textlink="">
      <xdr:nvSpPr>
        <xdr:cNvPr id="72" name="有形固定資産減価償却率最小値テキスト">
          <a:extLst>
            <a:ext uri="{FF2B5EF4-FFF2-40B4-BE49-F238E27FC236}">
              <a16:creationId xmlns:a16="http://schemas.microsoft.com/office/drawing/2014/main" id="{F10AE60E-4EDF-4ECD-9C04-0C0D7531CB94}"/>
            </a:ext>
          </a:extLst>
        </xdr:cNvPr>
        <xdr:cNvSpPr txBox="1"/>
      </xdr:nvSpPr>
      <xdr:spPr>
        <a:xfrm>
          <a:off x="4342765" y="6677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3" name="直線コネクタ 72">
          <a:extLst>
            <a:ext uri="{FF2B5EF4-FFF2-40B4-BE49-F238E27FC236}">
              <a16:creationId xmlns:a16="http://schemas.microsoft.com/office/drawing/2014/main" id="{0F7820B2-7987-4515-9D32-9CE4F71E2FA4}"/>
            </a:ext>
          </a:extLst>
        </xdr:cNvPr>
        <xdr:cNvCxnSpPr/>
      </xdr:nvCxnSpPr>
      <xdr:spPr>
        <a:xfrm>
          <a:off x="4206875" y="667359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textlink="">
      <xdr:nvSpPr>
        <xdr:cNvPr id="74" name="有形固定資産減価償却率最大値テキスト">
          <a:extLst>
            <a:ext uri="{FF2B5EF4-FFF2-40B4-BE49-F238E27FC236}">
              <a16:creationId xmlns:a16="http://schemas.microsoft.com/office/drawing/2014/main" id="{4DF93A6F-3BE3-449F-A0B5-444D9F911184}"/>
            </a:ext>
          </a:extLst>
        </xdr:cNvPr>
        <xdr:cNvSpPr txBox="1"/>
      </xdr:nvSpPr>
      <xdr:spPr>
        <a:xfrm>
          <a:off x="4342765" y="5192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5" name="直線コネクタ 74">
          <a:extLst>
            <a:ext uri="{FF2B5EF4-FFF2-40B4-BE49-F238E27FC236}">
              <a16:creationId xmlns:a16="http://schemas.microsoft.com/office/drawing/2014/main" id="{52B2F203-08FA-480F-A3A0-26FD2D7B5E79}"/>
            </a:ext>
          </a:extLst>
        </xdr:cNvPr>
        <xdr:cNvCxnSpPr/>
      </xdr:nvCxnSpPr>
      <xdr:spPr>
        <a:xfrm>
          <a:off x="4206875" y="541756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textlink="">
      <xdr:nvSpPr>
        <xdr:cNvPr id="76" name="有形固定資産減価償却率平均値テキスト">
          <a:extLst>
            <a:ext uri="{FF2B5EF4-FFF2-40B4-BE49-F238E27FC236}">
              <a16:creationId xmlns:a16="http://schemas.microsoft.com/office/drawing/2014/main" id="{D531FE64-C866-4266-8619-98F6F79CD5B2}"/>
            </a:ext>
          </a:extLst>
        </xdr:cNvPr>
        <xdr:cNvSpPr txBox="1"/>
      </xdr:nvSpPr>
      <xdr:spPr>
        <a:xfrm>
          <a:off x="4342765" y="58567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textlink="">
      <xdr:nvSpPr>
        <xdr:cNvPr id="77" name="フローチャート: 判断 76">
          <a:extLst>
            <a:ext uri="{FF2B5EF4-FFF2-40B4-BE49-F238E27FC236}">
              <a16:creationId xmlns:a16="http://schemas.microsoft.com/office/drawing/2014/main" id="{B2AFEA68-6EF8-49DC-9062-4284BA47B05F}"/>
            </a:ext>
          </a:extLst>
        </xdr:cNvPr>
        <xdr:cNvSpPr/>
      </xdr:nvSpPr>
      <xdr:spPr>
        <a:xfrm>
          <a:off x="4244975" y="599960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textlink="">
      <xdr:nvSpPr>
        <xdr:cNvPr id="78" name="フローチャート: 判断 77">
          <a:extLst>
            <a:ext uri="{FF2B5EF4-FFF2-40B4-BE49-F238E27FC236}">
              <a16:creationId xmlns:a16="http://schemas.microsoft.com/office/drawing/2014/main" id="{BADE9AD4-CD45-45E7-8F16-39FB7C5E2CC3}"/>
            </a:ext>
          </a:extLst>
        </xdr:cNvPr>
        <xdr:cNvSpPr/>
      </xdr:nvSpPr>
      <xdr:spPr>
        <a:xfrm>
          <a:off x="3611880" y="5947283"/>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textlink="">
      <xdr:nvSpPr>
        <xdr:cNvPr id="79" name="フローチャート: 判断 78">
          <a:extLst>
            <a:ext uri="{FF2B5EF4-FFF2-40B4-BE49-F238E27FC236}">
              <a16:creationId xmlns:a16="http://schemas.microsoft.com/office/drawing/2014/main" id="{0159281A-EE64-4FA9-841F-4A26262C569C}"/>
            </a:ext>
          </a:extLst>
        </xdr:cNvPr>
        <xdr:cNvSpPr/>
      </xdr:nvSpPr>
      <xdr:spPr>
        <a:xfrm>
          <a:off x="2926080" y="5886831"/>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textlink="">
      <xdr:nvSpPr>
        <xdr:cNvPr id="80" name="フローチャート: 判断 79">
          <a:extLst>
            <a:ext uri="{FF2B5EF4-FFF2-40B4-BE49-F238E27FC236}">
              <a16:creationId xmlns:a16="http://schemas.microsoft.com/office/drawing/2014/main" id="{A60B4E18-5839-4778-97EC-AFFEF6147354}"/>
            </a:ext>
          </a:extLst>
        </xdr:cNvPr>
        <xdr:cNvSpPr/>
      </xdr:nvSpPr>
      <xdr:spPr>
        <a:xfrm>
          <a:off x="2240280" y="5841746"/>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textlink="">
      <xdr:nvSpPr>
        <xdr:cNvPr id="81" name="フローチャート: 判断 80">
          <a:extLst>
            <a:ext uri="{FF2B5EF4-FFF2-40B4-BE49-F238E27FC236}">
              <a16:creationId xmlns:a16="http://schemas.microsoft.com/office/drawing/2014/main" id="{F78974E3-B04F-47F1-8B8F-4E92742FE8F8}"/>
            </a:ext>
          </a:extLst>
        </xdr:cNvPr>
        <xdr:cNvSpPr/>
      </xdr:nvSpPr>
      <xdr:spPr>
        <a:xfrm>
          <a:off x="1554480" y="583120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textlink="">
      <xdr:nvSpPr>
        <xdr:cNvPr id="82" name="テキスト ボックス 81">
          <a:extLst>
            <a:ext uri="{FF2B5EF4-FFF2-40B4-BE49-F238E27FC236}">
              <a16:creationId xmlns:a16="http://schemas.microsoft.com/office/drawing/2014/main" id="{FC628A37-A5A6-4769-BF97-1F58A2FC8D88}"/>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textlink="">
      <xdr:nvSpPr>
        <xdr:cNvPr id="83" name="テキスト ボックス 82">
          <a:extLst>
            <a:ext uri="{FF2B5EF4-FFF2-40B4-BE49-F238E27FC236}">
              <a16:creationId xmlns:a16="http://schemas.microsoft.com/office/drawing/2014/main" id="{4A2E4A03-6B33-4464-86B6-DCE3C873C9A3}"/>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textlink="">
      <xdr:nvSpPr>
        <xdr:cNvPr id="84" name="テキスト ボックス 83">
          <a:extLst>
            <a:ext uri="{FF2B5EF4-FFF2-40B4-BE49-F238E27FC236}">
              <a16:creationId xmlns:a16="http://schemas.microsoft.com/office/drawing/2014/main" id="{241F0F7C-7D2A-4B70-B0CF-A7D6D11800C7}"/>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textlink="">
      <xdr:nvSpPr>
        <xdr:cNvPr id="85" name="テキスト ボックス 84">
          <a:extLst>
            <a:ext uri="{FF2B5EF4-FFF2-40B4-BE49-F238E27FC236}">
              <a16:creationId xmlns:a16="http://schemas.microsoft.com/office/drawing/2014/main" id="{BD7BF435-D291-492C-9732-8A38EBCBF2C5}"/>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textlink="">
      <xdr:nvSpPr>
        <xdr:cNvPr id="86" name="テキスト ボックス 85">
          <a:extLst>
            <a:ext uri="{FF2B5EF4-FFF2-40B4-BE49-F238E27FC236}">
              <a16:creationId xmlns:a16="http://schemas.microsoft.com/office/drawing/2014/main" id="{78788C81-0E19-4449-867C-16AC4D1BADFD}"/>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111125</xdr:rowOff>
    </xdr:from>
    <xdr:to>
      <xdr:col>23</xdr:col>
      <xdr:colOff>136525</xdr:colOff>
      <xdr:row>32</xdr:row>
      <xdr:rowOff>41275</xdr:rowOff>
    </xdr:to>
    <xdr:sp textlink="">
      <xdr:nvSpPr>
        <xdr:cNvPr id="87" name="楕円 86">
          <a:extLst>
            <a:ext uri="{FF2B5EF4-FFF2-40B4-BE49-F238E27FC236}">
              <a16:creationId xmlns:a16="http://schemas.microsoft.com/office/drawing/2014/main" id="{365EA066-9367-403E-8A20-0E6D0A747DAF}"/>
            </a:ext>
          </a:extLst>
        </xdr:cNvPr>
        <xdr:cNvSpPr/>
      </xdr:nvSpPr>
      <xdr:spPr>
        <a:xfrm>
          <a:off x="4244975" y="61785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89552</xdr:rowOff>
    </xdr:from>
    <xdr:ext cx="405111" cy="259045"/>
    <xdr:sp textlink="">
      <xdr:nvSpPr>
        <xdr:cNvPr id="88" name="有形固定資産減価償却率該当値テキスト">
          <a:extLst>
            <a:ext uri="{FF2B5EF4-FFF2-40B4-BE49-F238E27FC236}">
              <a16:creationId xmlns:a16="http://schemas.microsoft.com/office/drawing/2014/main" id="{9BC7FB00-DA2D-41EE-B28B-E2B4478330C2}"/>
            </a:ext>
          </a:extLst>
        </xdr:cNvPr>
        <xdr:cNvSpPr txBox="1"/>
      </xdr:nvSpPr>
      <xdr:spPr>
        <a:xfrm>
          <a:off x="4342765" y="616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13081</xdr:rowOff>
    </xdr:from>
    <xdr:to>
      <xdr:col>19</xdr:col>
      <xdr:colOff>187325</xdr:colOff>
      <xdr:row>32</xdr:row>
      <xdr:rowOff>114681</xdr:rowOff>
    </xdr:to>
    <xdr:sp textlink="">
      <xdr:nvSpPr>
        <xdr:cNvPr id="89" name="楕円 88">
          <a:extLst>
            <a:ext uri="{FF2B5EF4-FFF2-40B4-BE49-F238E27FC236}">
              <a16:creationId xmlns:a16="http://schemas.microsoft.com/office/drawing/2014/main" id="{C9776A89-4C5D-4C42-B62A-E26D0540D52F}"/>
            </a:ext>
          </a:extLst>
        </xdr:cNvPr>
        <xdr:cNvSpPr/>
      </xdr:nvSpPr>
      <xdr:spPr>
        <a:xfrm>
          <a:off x="3611880" y="6255766"/>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161925</xdr:rowOff>
    </xdr:from>
    <xdr:to>
      <xdr:col>23</xdr:col>
      <xdr:colOff>85725</xdr:colOff>
      <xdr:row>32</xdr:row>
      <xdr:rowOff>63881</xdr:rowOff>
    </xdr:to>
    <xdr:cxnSp macro="">
      <xdr:nvCxnSpPr>
        <xdr:cNvPr id="90" name="直線コネクタ 89">
          <a:extLst>
            <a:ext uri="{FF2B5EF4-FFF2-40B4-BE49-F238E27FC236}">
              <a16:creationId xmlns:a16="http://schemas.microsoft.com/office/drawing/2014/main" id="{A975AF74-1D0F-482A-94D9-5CC5AFC6A6E4}"/>
            </a:ext>
          </a:extLst>
        </xdr:cNvPr>
        <xdr:cNvCxnSpPr/>
      </xdr:nvCxnSpPr>
      <xdr:spPr>
        <a:xfrm flipV="1">
          <a:off x="3656965" y="6231255"/>
          <a:ext cx="640715" cy="67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141351</xdr:rowOff>
    </xdr:from>
    <xdr:to>
      <xdr:col>15</xdr:col>
      <xdr:colOff>187325</xdr:colOff>
      <xdr:row>32</xdr:row>
      <xdr:rowOff>71501</xdr:rowOff>
    </xdr:to>
    <xdr:sp textlink="">
      <xdr:nvSpPr>
        <xdr:cNvPr id="91" name="楕円 90">
          <a:extLst>
            <a:ext uri="{FF2B5EF4-FFF2-40B4-BE49-F238E27FC236}">
              <a16:creationId xmlns:a16="http://schemas.microsoft.com/office/drawing/2014/main" id="{763E55FD-F057-4729-A82C-E12609AD1679}"/>
            </a:ext>
          </a:extLst>
        </xdr:cNvPr>
        <xdr:cNvSpPr/>
      </xdr:nvSpPr>
      <xdr:spPr>
        <a:xfrm>
          <a:off x="2926080" y="6206871"/>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20701</xdr:rowOff>
    </xdr:from>
    <xdr:to>
      <xdr:col>19</xdr:col>
      <xdr:colOff>136525</xdr:colOff>
      <xdr:row>32</xdr:row>
      <xdr:rowOff>63881</xdr:rowOff>
    </xdr:to>
    <xdr:cxnSp macro="">
      <xdr:nvCxnSpPr>
        <xdr:cNvPr id="92" name="直線コネクタ 91">
          <a:extLst>
            <a:ext uri="{FF2B5EF4-FFF2-40B4-BE49-F238E27FC236}">
              <a16:creationId xmlns:a16="http://schemas.microsoft.com/office/drawing/2014/main" id="{2094C5F5-F9D9-4B27-874A-F1F7D7D4DF10}"/>
            </a:ext>
          </a:extLst>
        </xdr:cNvPr>
        <xdr:cNvCxnSpPr/>
      </xdr:nvCxnSpPr>
      <xdr:spPr>
        <a:xfrm>
          <a:off x="2971165" y="6255766"/>
          <a:ext cx="6858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141351</xdr:rowOff>
    </xdr:from>
    <xdr:to>
      <xdr:col>11</xdr:col>
      <xdr:colOff>187325</xdr:colOff>
      <xdr:row>32</xdr:row>
      <xdr:rowOff>71501</xdr:rowOff>
    </xdr:to>
    <xdr:sp textlink="">
      <xdr:nvSpPr>
        <xdr:cNvPr id="93" name="楕円 92">
          <a:extLst>
            <a:ext uri="{FF2B5EF4-FFF2-40B4-BE49-F238E27FC236}">
              <a16:creationId xmlns:a16="http://schemas.microsoft.com/office/drawing/2014/main" id="{C696BD20-FA07-4735-B239-AD61F3D60854}"/>
            </a:ext>
          </a:extLst>
        </xdr:cNvPr>
        <xdr:cNvSpPr/>
      </xdr:nvSpPr>
      <xdr:spPr>
        <a:xfrm>
          <a:off x="2240280" y="6206871"/>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20701</xdr:rowOff>
    </xdr:from>
    <xdr:to>
      <xdr:col>15</xdr:col>
      <xdr:colOff>136525</xdr:colOff>
      <xdr:row>32</xdr:row>
      <xdr:rowOff>20701</xdr:rowOff>
    </xdr:to>
    <xdr:cxnSp macro="">
      <xdr:nvCxnSpPr>
        <xdr:cNvPr id="94" name="直線コネクタ 93">
          <a:extLst>
            <a:ext uri="{FF2B5EF4-FFF2-40B4-BE49-F238E27FC236}">
              <a16:creationId xmlns:a16="http://schemas.microsoft.com/office/drawing/2014/main" id="{4BB1120D-9F39-4943-8031-8A4E18D63918}"/>
            </a:ext>
          </a:extLst>
        </xdr:cNvPr>
        <xdr:cNvCxnSpPr/>
      </xdr:nvCxnSpPr>
      <xdr:spPr>
        <a:xfrm>
          <a:off x="2285365" y="6255766"/>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106807</xdr:rowOff>
    </xdr:from>
    <xdr:to>
      <xdr:col>7</xdr:col>
      <xdr:colOff>187325</xdr:colOff>
      <xdr:row>32</xdr:row>
      <xdr:rowOff>36957</xdr:rowOff>
    </xdr:to>
    <xdr:sp textlink="">
      <xdr:nvSpPr>
        <xdr:cNvPr id="95" name="楕円 94">
          <a:extLst>
            <a:ext uri="{FF2B5EF4-FFF2-40B4-BE49-F238E27FC236}">
              <a16:creationId xmlns:a16="http://schemas.microsoft.com/office/drawing/2014/main" id="{24D100D4-0839-4E26-86EC-F013DB05889D}"/>
            </a:ext>
          </a:extLst>
        </xdr:cNvPr>
        <xdr:cNvSpPr/>
      </xdr:nvSpPr>
      <xdr:spPr>
        <a:xfrm>
          <a:off x="1554480" y="617232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157607</xdr:rowOff>
    </xdr:from>
    <xdr:to>
      <xdr:col>11</xdr:col>
      <xdr:colOff>136525</xdr:colOff>
      <xdr:row>32</xdr:row>
      <xdr:rowOff>20701</xdr:rowOff>
    </xdr:to>
    <xdr:cxnSp macro="">
      <xdr:nvCxnSpPr>
        <xdr:cNvPr id="96" name="直線コネクタ 95">
          <a:extLst>
            <a:ext uri="{FF2B5EF4-FFF2-40B4-BE49-F238E27FC236}">
              <a16:creationId xmlns:a16="http://schemas.microsoft.com/office/drawing/2014/main" id="{A54F9CD4-8B39-4FEB-9F21-6AD8795C875E}"/>
            </a:ext>
          </a:extLst>
        </xdr:cNvPr>
        <xdr:cNvCxnSpPr/>
      </xdr:nvCxnSpPr>
      <xdr:spPr>
        <a:xfrm>
          <a:off x="1599565" y="6226937"/>
          <a:ext cx="685800" cy="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textlink="">
      <xdr:nvSpPr>
        <xdr:cNvPr id="97" name="n_1aveValue有形固定資産減価償却率">
          <a:extLst>
            <a:ext uri="{FF2B5EF4-FFF2-40B4-BE49-F238E27FC236}">
              <a16:creationId xmlns:a16="http://schemas.microsoft.com/office/drawing/2014/main" id="{A8F03B90-23F0-4A81-BDED-E622254DC3BA}"/>
            </a:ext>
          </a:extLst>
        </xdr:cNvPr>
        <xdr:cNvSpPr txBox="1"/>
      </xdr:nvSpPr>
      <xdr:spPr>
        <a:xfrm>
          <a:off x="3464569" y="5724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textlink="">
      <xdr:nvSpPr>
        <xdr:cNvPr id="98" name="n_2aveValue有形固定資産減価償却率">
          <a:extLst>
            <a:ext uri="{FF2B5EF4-FFF2-40B4-BE49-F238E27FC236}">
              <a16:creationId xmlns:a16="http://schemas.microsoft.com/office/drawing/2014/main" id="{324C86CE-BFB1-4144-A3BD-43A01E064871}"/>
            </a:ext>
          </a:extLst>
        </xdr:cNvPr>
        <xdr:cNvSpPr txBox="1"/>
      </xdr:nvSpPr>
      <xdr:spPr>
        <a:xfrm>
          <a:off x="2793374" y="5658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textlink="">
      <xdr:nvSpPr>
        <xdr:cNvPr id="99" name="n_3aveValue有形固定資産減価償却率">
          <a:extLst>
            <a:ext uri="{FF2B5EF4-FFF2-40B4-BE49-F238E27FC236}">
              <a16:creationId xmlns:a16="http://schemas.microsoft.com/office/drawing/2014/main" id="{A5815D79-23A2-403C-BA48-24A5D4D7AAEC}"/>
            </a:ext>
          </a:extLst>
        </xdr:cNvPr>
        <xdr:cNvSpPr txBox="1"/>
      </xdr:nvSpPr>
      <xdr:spPr>
        <a:xfrm>
          <a:off x="2107574" y="5613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textlink="">
      <xdr:nvSpPr>
        <xdr:cNvPr id="100" name="n_4aveValue有形固定資産減価償却率">
          <a:extLst>
            <a:ext uri="{FF2B5EF4-FFF2-40B4-BE49-F238E27FC236}">
              <a16:creationId xmlns:a16="http://schemas.microsoft.com/office/drawing/2014/main" id="{57D25674-7060-4764-9649-3709C2C0DCFC}"/>
            </a:ext>
          </a:extLst>
        </xdr:cNvPr>
        <xdr:cNvSpPr txBox="1"/>
      </xdr:nvSpPr>
      <xdr:spPr>
        <a:xfrm>
          <a:off x="1421774"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105808</xdr:rowOff>
    </xdr:from>
    <xdr:ext cx="405111" cy="259045"/>
    <xdr:sp textlink="">
      <xdr:nvSpPr>
        <xdr:cNvPr id="101" name="n_1mainValue有形固定資産減価償却率">
          <a:extLst>
            <a:ext uri="{FF2B5EF4-FFF2-40B4-BE49-F238E27FC236}">
              <a16:creationId xmlns:a16="http://schemas.microsoft.com/office/drawing/2014/main" id="{1B83109C-3FB7-45DF-92D8-E98B08EDA599}"/>
            </a:ext>
          </a:extLst>
        </xdr:cNvPr>
        <xdr:cNvSpPr txBox="1"/>
      </xdr:nvSpPr>
      <xdr:spPr>
        <a:xfrm>
          <a:off x="3464569" y="6342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62628</xdr:rowOff>
    </xdr:from>
    <xdr:ext cx="405111" cy="259045"/>
    <xdr:sp textlink="">
      <xdr:nvSpPr>
        <xdr:cNvPr id="102" name="n_2mainValue有形固定資産減価償却率">
          <a:extLst>
            <a:ext uri="{FF2B5EF4-FFF2-40B4-BE49-F238E27FC236}">
              <a16:creationId xmlns:a16="http://schemas.microsoft.com/office/drawing/2014/main" id="{04463AE0-911F-4E9C-AFBC-47D4D58697A0}"/>
            </a:ext>
          </a:extLst>
        </xdr:cNvPr>
        <xdr:cNvSpPr txBox="1"/>
      </xdr:nvSpPr>
      <xdr:spPr>
        <a:xfrm>
          <a:off x="2793374" y="6297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62628</xdr:rowOff>
    </xdr:from>
    <xdr:ext cx="405111" cy="259045"/>
    <xdr:sp textlink="">
      <xdr:nvSpPr>
        <xdr:cNvPr id="103" name="n_3mainValue有形固定資産減価償却率">
          <a:extLst>
            <a:ext uri="{FF2B5EF4-FFF2-40B4-BE49-F238E27FC236}">
              <a16:creationId xmlns:a16="http://schemas.microsoft.com/office/drawing/2014/main" id="{FED5CEB7-6DE0-46FD-8A1C-3CDBB097CEEC}"/>
            </a:ext>
          </a:extLst>
        </xdr:cNvPr>
        <xdr:cNvSpPr txBox="1"/>
      </xdr:nvSpPr>
      <xdr:spPr>
        <a:xfrm>
          <a:off x="2107574" y="6297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28084</xdr:rowOff>
    </xdr:from>
    <xdr:ext cx="405111" cy="259045"/>
    <xdr:sp textlink="">
      <xdr:nvSpPr>
        <xdr:cNvPr id="104" name="n_4mainValue有形固定資産減価償却率">
          <a:extLst>
            <a:ext uri="{FF2B5EF4-FFF2-40B4-BE49-F238E27FC236}">
              <a16:creationId xmlns:a16="http://schemas.microsoft.com/office/drawing/2014/main" id="{54A29EBC-80D6-4B20-BB39-016CB6FC6A00}"/>
            </a:ext>
          </a:extLst>
        </xdr:cNvPr>
        <xdr:cNvSpPr txBox="1"/>
      </xdr:nvSpPr>
      <xdr:spPr>
        <a:xfrm>
          <a:off x="1421774" y="6265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textlink="">
      <xdr:nvSpPr>
        <xdr:cNvPr id="105" name="正方形/長方形 104">
          <a:extLst>
            <a:ext uri="{FF2B5EF4-FFF2-40B4-BE49-F238E27FC236}">
              <a16:creationId xmlns:a16="http://schemas.microsoft.com/office/drawing/2014/main" id="{3BB1FF81-552E-4090-9CA5-E6CDE88AA51E}"/>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textlink="">
      <xdr:nvSpPr>
        <xdr:cNvPr id="106" name="正方形/長方形 105">
          <a:extLst>
            <a:ext uri="{FF2B5EF4-FFF2-40B4-BE49-F238E27FC236}">
              <a16:creationId xmlns:a16="http://schemas.microsoft.com/office/drawing/2014/main" id="{3659231C-8DA0-4FA7-97F9-3D87F23F6CDE}"/>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textlink="">
      <xdr:nvSpPr>
        <xdr:cNvPr id="107" name="正方形/長方形 106">
          <a:extLst>
            <a:ext uri="{FF2B5EF4-FFF2-40B4-BE49-F238E27FC236}">
              <a16:creationId xmlns:a16="http://schemas.microsoft.com/office/drawing/2014/main" id="{6F04F666-CC61-424C-A561-B29413009519}"/>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[ 546.5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textlink="">
      <xdr:nvSpPr>
        <xdr:cNvPr id="108" name="正方形/長方形 107">
          <a:extLst>
            <a:ext uri="{FF2B5EF4-FFF2-40B4-BE49-F238E27FC236}">
              <a16:creationId xmlns:a16="http://schemas.microsoft.com/office/drawing/2014/main" id="{5278B0C5-AC80-4D12-B395-7498ABE233A2}"/>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textlink="">
      <xdr:nvSpPr>
        <xdr:cNvPr id="109" name="正方形/長方形 108">
          <a:extLst>
            <a:ext uri="{FF2B5EF4-FFF2-40B4-BE49-F238E27FC236}">
              <a16:creationId xmlns:a16="http://schemas.microsoft.com/office/drawing/2014/main" id="{FF412FA2-FF99-4C81-895C-4AEC3A45C33C}"/>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textlink="">
      <xdr:nvSpPr>
        <xdr:cNvPr id="110" name="正方形/長方形 109">
          <a:extLst>
            <a:ext uri="{FF2B5EF4-FFF2-40B4-BE49-F238E27FC236}">
              <a16:creationId xmlns:a16="http://schemas.microsoft.com/office/drawing/2014/main" id="{C3380E40-9324-4A27-A772-12E3E83BD745}"/>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textlink="">
      <xdr:nvSpPr>
        <xdr:cNvPr id="111" name="正方形/長方形 110">
          <a:extLst>
            <a:ext uri="{FF2B5EF4-FFF2-40B4-BE49-F238E27FC236}">
              <a16:creationId xmlns:a16="http://schemas.microsoft.com/office/drawing/2014/main" id="{43465D1D-C65C-4FE1-8D06-DD320BFA56E6}"/>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textlink="">
      <xdr:nvSpPr>
        <xdr:cNvPr id="112" name="正方形/長方形 111">
          <a:extLst>
            <a:ext uri="{FF2B5EF4-FFF2-40B4-BE49-F238E27FC236}">
              <a16:creationId xmlns:a16="http://schemas.microsoft.com/office/drawing/2014/main" id="{6822C07C-4F7F-4877-8467-19A2288EE59D}"/>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textlink="">
      <xdr:nvSpPr>
        <xdr:cNvPr id="113" name="正方形/長方形 112">
          <a:extLst>
            <a:ext uri="{FF2B5EF4-FFF2-40B4-BE49-F238E27FC236}">
              <a16:creationId xmlns:a16="http://schemas.microsoft.com/office/drawing/2014/main" id="{B6D80C58-7825-49D3-9106-FE1AA33937A4}"/>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textlink="">
      <xdr:nvSpPr>
        <xdr:cNvPr id="114" name="正方形/長方形 113">
          <a:extLst>
            <a:ext uri="{FF2B5EF4-FFF2-40B4-BE49-F238E27FC236}">
              <a16:creationId xmlns:a16="http://schemas.microsoft.com/office/drawing/2014/main" id="{66C3E99F-277F-4FFC-80F1-159A85168B44}"/>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textlink="">
      <xdr:nvSpPr>
        <xdr:cNvPr id="115" name="正方形/長方形 114">
          <a:extLst>
            <a:ext uri="{FF2B5EF4-FFF2-40B4-BE49-F238E27FC236}">
              <a16:creationId xmlns:a16="http://schemas.microsoft.com/office/drawing/2014/main" id="{879F6C14-C71A-4032-8F10-96A5FCCBC92D}"/>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textlink="">
      <xdr:nvSpPr>
        <xdr:cNvPr id="116" name="正方形/長方形 115">
          <a:extLst>
            <a:ext uri="{FF2B5EF4-FFF2-40B4-BE49-F238E27FC236}">
              <a16:creationId xmlns:a16="http://schemas.microsoft.com/office/drawing/2014/main" id="{AF8998B7-9CFE-443D-B3B4-85FE1311438E}"/>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textlink="" fLocksText="0">
      <xdr:nvSpPr>
        <xdr:cNvPr id="117" name="テキスト ボックス 116">
          <a:extLst>
            <a:ext uri="{FF2B5EF4-FFF2-40B4-BE49-F238E27FC236}">
              <a16:creationId xmlns:a16="http://schemas.microsoft.com/office/drawing/2014/main" id="{D02F91B9-FF55-4DC3-92F5-5A7A72A7F843}"/>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充当可能財源である基金残高が増加したことと，新庁舎建設事業に係る起債の発行がなかったことによる地方債残高の減少により，債務償還比率は減少した。</a:t>
          </a:r>
        </a:p>
        <a:p>
          <a:r>
            <a:rPr kumimoji="1" lang="ja-JP" altLang="en-US" sz="1100">
              <a:latin typeface="ＭＳ Ｐゴシック" panose="020B0600070205080204" pitchFamily="50" charset="-128"/>
              <a:ea typeface="ＭＳ Ｐゴシック" panose="020B0600070205080204" pitchFamily="50" charset="-128"/>
            </a:rPr>
            <a:t>　今後も新庁舎建設事業に係る起債など地方債残高が増加していくことが想定されるため計画的な事業実施に努めていく。</a:t>
          </a:r>
        </a:p>
      </xdr:txBody>
    </xdr:sp>
    <xdr:clientData/>
  </xdr:twoCellAnchor>
  <xdr:oneCellAnchor>
    <xdr:from>
      <xdr:col>57</xdr:col>
      <xdr:colOff>111125</xdr:colOff>
      <xdr:row>23</xdr:row>
      <xdr:rowOff>47625</xdr:rowOff>
    </xdr:from>
    <xdr:ext cx="349839" cy="225703"/>
    <xdr:sp textlink="">
      <xdr:nvSpPr>
        <xdr:cNvPr id="118" name="テキスト ボックス 117">
          <a:extLst>
            <a:ext uri="{FF2B5EF4-FFF2-40B4-BE49-F238E27FC236}">
              <a16:creationId xmlns:a16="http://schemas.microsoft.com/office/drawing/2014/main" id="{7247A4C0-CACC-4866-BC53-24C8FA60F767}"/>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E7D2BD98-C800-4537-88CC-275FBCB21B09}"/>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textlink="">
      <xdr:nvSpPr>
        <xdr:cNvPr id="120" name="テキスト ボックス 119">
          <a:extLst>
            <a:ext uri="{FF2B5EF4-FFF2-40B4-BE49-F238E27FC236}">
              <a16:creationId xmlns:a16="http://schemas.microsoft.com/office/drawing/2014/main" id="{247B71C2-FA5F-403E-A223-915A50A09178}"/>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77CA32F7-6047-42BE-AEAB-C944E8A03986}"/>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textlink="">
      <xdr:nvSpPr>
        <xdr:cNvPr id="122" name="テキスト ボックス 121">
          <a:extLst>
            <a:ext uri="{FF2B5EF4-FFF2-40B4-BE49-F238E27FC236}">
              <a16:creationId xmlns:a16="http://schemas.microsoft.com/office/drawing/2014/main" id="{197F0E54-5151-40CC-8A24-B0ABC352F85B}"/>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0976D1BD-E282-4B55-B602-C75249CCC98D}"/>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textlink="">
      <xdr:nvSpPr>
        <xdr:cNvPr id="124" name="テキスト ボックス 123">
          <a:extLst>
            <a:ext uri="{FF2B5EF4-FFF2-40B4-BE49-F238E27FC236}">
              <a16:creationId xmlns:a16="http://schemas.microsoft.com/office/drawing/2014/main" id="{E6087E14-6C2D-4C9D-8052-D0687299840C}"/>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4EF6CC4A-8002-44CD-A1F2-E2181A9F42FE}"/>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textlink="">
      <xdr:nvSpPr>
        <xdr:cNvPr id="126" name="テキスト ボックス 125">
          <a:extLst>
            <a:ext uri="{FF2B5EF4-FFF2-40B4-BE49-F238E27FC236}">
              <a16:creationId xmlns:a16="http://schemas.microsoft.com/office/drawing/2014/main" id="{2C14A95B-1CB8-469E-9E8B-DB6CC94C7DE7}"/>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0B9E44B0-ED77-4DA8-AE3C-05E8483B9269}"/>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textlink="">
      <xdr:nvSpPr>
        <xdr:cNvPr id="128" name="テキスト ボックス 127">
          <a:extLst>
            <a:ext uri="{FF2B5EF4-FFF2-40B4-BE49-F238E27FC236}">
              <a16:creationId xmlns:a16="http://schemas.microsoft.com/office/drawing/2014/main" id="{24E6D369-5445-45D8-8702-84DE27A09A34}"/>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47518698-8971-4EFC-B810-0739CA577511}"/>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textlink="">
      <xdr:nvSpPr>
        <xdr:cNvPr id="130" name="テキスト ボックス 129">
          <a:extLst>
            <a:ext uri="{FF2B5EF4-FFF2-40B4-BE49-F238E27FC236}">
              <a16:creationId xmlns:a16="http://schemas.microsoft.com/office/drawing/2014/main" id="{7EA3C4BB-D2C7-413B-8962-9DD5ADB83624}"/>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CB2FAC91-A7D3-46CB-A066-BB00C7CBCFD6}"/>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textlink="">
      <xdr:nvSpPr>
        <xdr:cNvPr id="132" name="債務償還比率グラフ枠">
          <a:extLst>
            <a:ext uri="{FF2B5EF4-FFF2-40B4-BE49-F238E27FC236}">
              <a16:creationId xmlns:a16="http://schemas.microsoft.com/office/drawing/2014/main" id="{6AC139E5-363C-4D9C-BBF4-2BCCB0594685}"/>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3" name="直線コネクタ 132">
          <a:extLst>
            <a:ext uri="{FF2B5EF4-FFF2-40B4-BE49-F238E27FC236}">
              <a16:creationId xmlns:a16="http://schemas.microsoft.com/office/drawing/2014/main" id="{30A54C81-6715-4D8A-8E71-51AC5F0CA77E}"/>
            </a:ext>
          </a:extLst>
        </xdr:cNvPr>
        <xdr:cNvCxnSpPr/>
      </xdr:nvCxnSpPr>
      <xdr:spPr>
        <a:xfrm flipV="1">
          <a:off x="13313410" y="5295688"/>
          <a:ext cx="1269" cy="124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textlink="">
      <xdr:nvSpPr>
        <xdr:cNvPr id="134" name="債務償還比率最小値テキスト">
          <a:extLst>
            <a:ext uri="{FF2B5EF4-FFF2-40B4-BE49-F238E27FC236}">
              <a16:creationId xmlns:a16="http://schemas.microsoft.com/office/drawing/2014/main" id="{E0217196-E2E3-446B-9A40-099EDA2D6418}"/>
            </a:ext>
          </a:extLst>
        </xdr:cNvPr>
        <xdr:cNvSpPr txBox="1"/>
      </xdr:nvSpPr>
      <xdr:spPr>
        <a:xfrm>
          <a:off x="13369925" y="654512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5" name="直線コネクタ 134">
          <a:extLst>
            <a:ext uri="{FF2B5EF4-FFF2-40B4-BE49-F238E27FC236}">
              <a16:creationId xmlns:a16="http://schemas.microsoft.com/office/drawing/2014/main" id="{BE891B06-9B88-416A-AE3B-2DEAAB1ACCFF}"/>
            </a:ext>
          </a:extLst>
        </xdr:cNvPr>
        <xdr:cNvCxnSpPr/>
      </xdr:nvCxnSpPr>
      <xdr:spPr>
        <a:xfrm>
          <a:off x="13251180" y="6541297"/>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textlink="">
      <xdr:nvSpPr>
        <xdr:cNvPr id="136" name="債務償還比率最大値テキスト">
          <a:extLst>
            <a:ext uri="{FF2B5EF4-FFF2-40B4-BE49-F238E27FC236}">
              <a16:creationId xmlns:a16="http://schemas.microsoft.com/office/drawing/2014/main" id="{8FAC24FE-8D1E-4711-9FCB-E9020736FF9A}"/>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CEA6C4B8-E38B-47AC-86FE-01D38B4FFA3E}"/>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textlink="">
      <xdr:nvSpPr>
        <xdr:cNvPr id="138" name="債務償還比率平均値テキスト">
          <a:extLst>
            <a:ext uri="{FF2B5EF4-FFF2-40B4-BE49-F238E27FC236}">
              <a16:creationId xmlns:a16="http://schemas.microsoft.com/office/drawing/2014/main" id="{6CD77A31-C2E7-49AC-8A38-A3DEA0C3FBE6}"/>
            </a:ext>
          </a:extLst>
        </xdr:cNvPr>
        <xdr:cNvSpPr txBox="1"/>
      </xdr:nvSpPr>
      <xdr:spPr>
        <a:xfrm>
          <a:off x="13369925" y="57214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textlink="">
      <xdr:nvSpPr>
        <xdr:cNvPr id="139" name="フローチャート: 判断 138">
          <a:extLst>
            <a:ext uri="{FF2B5EF4-FFF2-40B4-BE49-F238E27FC236}">
              <a16:creationId xmlns:a16="http://schemas.microsoft.com/office/drawing/2014/main" id="{8EDFA433-53A2-4DDD-BE74-D86C2EC3BC66}"/>
            </a:ext>
          </a:extLst>
        </xdr:cNvPr>
        <xdr:cNvSpPr/>
      </xdr:nvSpPr>
      <xdr:spPr>
        <a:xfrm>
          <a:off x="13289280" y="586431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textlink="">
      <xdr:nvSpPr>
        <xdr:cNvPr id="140" name="フローチャート: 判断 139">
          <a:extLst>
            <a:ext uri="{FF2B5EF4-FFF2-40B4-BE49-F238E27FC236}">
              <a16:creationId xmlns:a16="http://schemas.microsoft.com/office/drawing/2014/main" id="{D2313924-A7D2-4DA7-9356-FD4E051DAE63}"/>
            </a:ext>
          </a:extLst>
        </xdr:cNvPr>
        <xdr:cNvSpPr/>
      </xdr:nvSpPr>
      <xdr:spPr>
        <a:xfrm>
          <a:off x="12629515" y="588911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textlink="">
      <xdr:nvSpPr>
        <xdr:cNvPr id="141" name="フローチャート: 判断 140">
          <a:extLst>
            <a:ext uri="{FF2B5EF4-FFF2-40B4-BE49-F238E27FC236}">
              <a16:creationId xmlns:a16="http://schemas.microsoft.com/office/drawing/2014/main" id="{C3433D69-7C31-462C-9EC2-C9D3246587AB}"/>
            </a:ext>
          </a:extLst>
        </xdr:cNvPr>
        <xdr:cNvSpPr/>
      </xdr:nvSpPr>
      <xdr:spPr>
        <a:xfrm>
          <a:off x="11943715" y="588012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textlink="">
      <xdr:nvSpPr>
        <xdr:cNvPr id="142" name="フローチャート: 判断 141">
          <a:extLst>
            <a:ext uri="{FF2B5EF4-FFF2-40B4-BE49-F238E27FC236}">
              <a16:creationId xmlns:a16="http://schemas.microsoft.com/office/drawing/2014/main" id="{E694F9F7-8633-4AAC-8E1C-B9CB34BED3DD}"/>
            </a:ext>
          </a:extLst>
        </xdr:cNvPr>
        <xdr:cNvSpPr/>
      </xdr:nvSpPr>
      <xdr:spPr>
        <a:xfrm>
          <a:off x="11257915" y="583228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textlink="">
      <xdr:nvSpPr>
        <xdr:cNvPr id="143" name="フローチャート: 判断 142">
          <a:extLst>
            <a:ext uri="{FF2B5EF4-FFF2-40B4-BE49-F238E27FC236}">
              <a16:creationId xmlns:a16="http://schemas.microsoft.com/office/drawing/2014/main" id="{3810E3CE-C3C5-455B-87DA-0EC95693BB5E}"/>
            </a:ext>
          </a:extLst>
        </xdr:cNvPr>
        <xdr:cNvSpPr/>
      </xdr:nvSpPr>
      <xdr:spPr>
        <a:xfrm>
          <a:off x="10572115" y="601170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textlink="">
      <xdr:nvSpPr>
        <xdr:cNvPr id="144" name="テキスト ボックス 143">
          <a:extLst>
            <a:ext uri="{FF2B5EF4-FFF2-40B4-BE49-F238E27FC236}">
              <a16:creationId xmlns:a16="http://schemas.microsoft.com/office/drawing/2014/main" id="{B04CFD23-CE0C-40E1-94FE-8EB2325E8A47}"/>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textlink="">
      <xdr:nvSpPr>
        <xdr:cNvPr id="145" name="テキスト ボックス 144">
          <a:extLst>
            <a:ext uri="{FF2B5EF4-FFF2-40B4-BE49-F238E27FC236}">
              <a16:creationId xmlns:a16="http://schemas.microsoft.com/office/drawing/2014/main" id="{AFE9E122-A47E-4128-A9E9-62C1F4B26378}"/>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textlink="">
      <xdr:nvSpPr>
        <xdr:cNvPr id="146" name="テキスト ボックス 145">
          <a:extLst>
            <a:ext uri="{FF2B5EF4-FFF2-40B4-BE49-F238E27FC236}">
              <a16:creationId xmlns:a16="http://schemas.microsoft.com/office/drawing/2014/main" id="{92AAB322-1135-40E8-BFBF-858D6D4794E4}"/>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textlink="">
      <xdr:nvSpPr>
        <xdr:cNvPr id="147" name="テキスト ボックス 146">
          <a:extLst>
            <a:ext uri="{FF2B5EF4-FFF2-40B4-BE49-F238E27FC236}">
              <a16:creationId xmlns:a16="http://schemas.microsoft.com/office/drawing/2014/main" id="{804F63E1-68B0-46A2-8DEB-B8D41EA02FAB}"/>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textlink="">
      <xdr:nvSpPr>
        <xdr:cNvPr id="148" name="テキスト ボックス 147">
          <a:extLst>
            <a:ext uri="{FF2B5EF4-FFF2-40B4-BE49-F238E27FC236}">
              <a16:creationId xmlns:a16="http://schemas.microsoft.com/office/drawing/2014/main" id="{1BB8E616-F0C2-474C-948C-03DA70AC60B8}"/>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2505</xdr:rowOff>
    </xdr:from>
    <xdr:to>
      <xdr:col>76</xdr:col>
      <xdr:colOff>73025</xdr:colOff>
      <xdr:row>30</xdr:row>
      <xdr:rowOff>104105</xdr:rowOff>
    </xdr:to>
    <xdr:sp textlink="">
      <xdr:nvSpPr>
        <xdr:cNvPr id="149" name="楕円 148">
          <a:extLst>
            <a:ext uri="{FF2B5EF4-FFF2-40B4-BE49-F238E27FC236}">
              <a16:creationId xmlns:a16="http://schemas.microsoft.com/office/drawing/2014/main" id="{D2BEE559-8A52-4A1C-826C-F7CF66B56A3E}"/>
            </a:ext>
          </a:extLst>
        </xdr:cNvPr>
        <xdr:cNvSpPr/>
      </xdr:nvSpPr>
      <xdr:spPr>
        <a:xfrm>
          <a:off x="13289280" y="5898480"/>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152382</xdr:rowOff>
    </xdr:from>
    <xdr:ext cx="469744" cy="259045"/>
    <xdr:sp textlink="">
      <xdr:nvSpPr>
        <xdr:cNvPr id="150" name="債務償還比率該当値テキスト">
          <a:extLst>
            <a:ext uri="{FF2B5EF4-FFF2-40B4-BE49-F238E27FC236}">
              <a16:creationId xmlns:a16="http://schemas.microsoft.com/office/drawing/2014/main" id="{0BB1C411-F3E8-4B34-975B-E5B6FBED3372}"/>
            </a:ext>
          </a:extLst>
        </xdr:cNvPr>
        <xdr:cNvSpPr txBox="1"/>
      </xdr:nvSpPr>
      <xdr:spPr>
        <a:xfrm>
          <a:off x="13369925" y="587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1065</xdr:rowOff>
    </xdr:from>
    <xdr:to>
      <xdr:col>72</xdr:col>
      <xdr:colOff>123825</xdr:colOff>
      <xdr:row>30</xdr:row>
      <xdr:rowOff>102665</xdr:rowOff>
    </xdr:to>
    <xdr:sp textlink="">
      <xdr:nvSpPr>
        <xdr:cNvPr id="151" name="楕円 150">
          <a:extLst>
            <a:ext uri="{FF2B5EF4-FFF2-40B4-BE49-F238E27FC236}">
              <a16:creationId xmlns:a16="http://schemas.microsoft.com/office/drawing/2014/main" id="{FBF05058-3D76-47E4-9D74-62BEE0AED354}"/>
            </a:ext>
          </a:extLst>
        </xdr:cNvPr>
        <xdr:cNvSpPr/>
      </xdr:nvSpPr>
      <xdr:spPr>
        <a:xfrm>
          <a:off x="12629515" y="5897040"/>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51865</xdr:rowOff>
    </xdr:from>
    <xdr:to>
      <xdr:col>76</xdr:col>
      <xdr:colOff>22225</xdr:colOff>
      <xdr:row>30</xdr:row>
      <xdr:rowOff>53305</xdr:rowOff>
    </xdr:to>
    <xdr:cxnSp macro="">
      <xdr:nvCxnSpPr>
        <xdr:cNvPr id="152" name="直線コネクタ 151">
          <a:extLst>
            <a:ext uri="{FF2B5EF4-FFF2-40B4-BE49-F238E27FC236}">
              <a16:creationId xmlns:a16="http://schemas.microsoft.com/office/drawing/2014/main" id="{4ECF64DF-A0F4-4DCB-A93B-D2ED6676C797}"/>
            </a:ext>
          </a:extLst>
        </xdr:cNvPr>
        <xdr:cNvCxnSpPr/>
      </xdr:nvCxnSpPr>
      <xdr:spPr>
        <a:xfrm>
          <a:off x="12684125" y="5951650"/>
          <a:ext cx="631190" cy="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10661</xdr:rowOff>
    </xdr:from>
    <xdr:to>
      <xdr:col>68</xdr:col>
      <xdr:colOff>123825</xdr:colOff>
      <xdr:row>30</xdr:row>
      <xdr:rowOff>112261</xdr:rowOff>
    </xdr:to>
    <xdr:sp textlink="">
      <xdr:nvSpPr>
        <xdr:cNvPr id="153" name="楕円 152">
          <a:extLst>
            <a:ext uri="{FF2B5EF4-FFF2-40B4-BE49-F238E27FC236}">
              <a16:creationId xmlns:a16="http://schemas.microsoft.com/office/drawing/2014/main" id="{CC1594D8-3B12-4979-96DC-4B72CCEF2A7E}"/>
            </a:ext>
          </a:extLst>
        </xdr:cNvPr>
        <xdr:cNvSpPr/>
      </xdr:nvSpPr>
      <xdr:spPr>
        <a:xfrm>
          <a:off x="11943715" y="5908541"/>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51865</xdr:rowOff>
    </xdr:from>
    <xdr:to>
      <xdr:col>72</xdr:col>
      <xdr:colOff>73025</xdr:colOff>
      <xdr:row>30</xdr:row>
      <xdr:rowOff>61461</xdr:rowOff>
    </xdr:to>
    <xdr:cxnSp macro="">
      <xdr:nvCxnSpPr>
        <xdr:cNvPr id="154" name="直線コネクタ 153">
          <a:extLst>
            <a:ext uri="{FF2B5EF4-FFF2-40B4-BE49-F238E27FC236}">
              <a16:creationId xmlns:a16="http://schemas.microsoft.com/office/drawing/2014/main" id="{4F71CF65-683D-4BF7-A60A-A173BB69F277}"/>
            </a:ext>
          </a:extLst>
        </xdr:cNvPr>
        <xdr:cNvCxnSpPr/>
      </xdr:nvCxnSpPr>
      <xdr:spPr>
        <a:xfrm flipV="1">
          <a:off x="11998325" y="5951650"/>
          <a:ext cx="685800" cy="1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26663</xdr:rowOff>
    </xdr:from>
    <xdr:to>
      <xdr:col>64</xdr:col>
      <xdr:colOff>123825</xdr:colOff>
      <xdr:row>29</xdr:row>
      <xdr:rowOff>128263</xdr:rowOff>
    </xdr:to>
    <xdr:sp textlink="">
      <xdr:nvSpPr>
        <xdr:cNvPr id="155" name="楕円 154">
          <a:extLst>
            <a:ext uri="{FF2B5EF4-FFF2-40B4-BE49-F238E27FC236}">
              <a16:creationId xmlns:a16="http://schemas.microsoft.com/office/drawing/2014/main" id="{2ACA43DC-ECC2-4EA7-A476-5BB9AC57D0FA}"/>
            </a:ext>
          </a:extLst>
        </xdr:cNvPr>
        <xdr:cNvSpPr/>
      </xdr:nvSpPr>
      <xdr:spPr>
        <a:xfrm>
          <a:off x="11257915" y="5747378"/>
          <a:ext cx="10731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77463</xdr:rowOff>
    </xdr:from>
    <xdr:to>
      <xdr:col>68</xdr:col>
      <xdr:colOff>73025</xdr:colOff>
      <xdr:row>30</xdr:row>
      <xdr:rowOff>61461</xdr:rowOff>
    </xdr:to>
    <xdr:cxnSp macro="">
      <xdr:nvCxnSpPr>
        <xdr:cNvPr id="156" name="直線コネクタ 155">
          <a:extLst>
            <a:ext uri="{FF2B5EF4-FFF2-40B4-BE49-F238E27FC236}">
              <a16:creationId xmlns:a16="http://schemas.microsoft.com/office/drawing/2014/main" id="{072F0787-6919-4642-BE66-EEB07FC60A50}"/>
            </a:ext>
          </a:extLst>
        </xdr:cNvPr>
        <xdr:cNvCxnSpPr/>
      </xdr:nvCxnSpPr>
      <xdr:spPr>
        <a:xfrm>
          <a:off x="11312525" y="5801988"/>
          <a:ext cx="685800" cy="15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136243</xdr:rowOff>
    </xdr:from>
    <xdr:to>
      <xdr:col>60</xdr:col>
      <xdr:colOff>123825</xdr:colOff>
      <xdr:row>31</xdr:row>
      <xdr:rowOff>66393</xdr:rowOff>
    </xdr:to>
    <xdr:sp textlink="">
      <xdr:nvSpPr>
        <xdr:cNvPr id="157" name="楕円 156">
          <a:extLst>
            <a:ext uri="{FF2B5EF4-FFF2-40B4-BE49-F238E27FC236}">
              <a16:creationId xmlns:a16="http://schemas.microsoft.com/office/drawing/2014/main" id="{6B4509F9-F029-443D-BD47-F21B25EC094B}"/>
            </a:ext>
          </a:extLst>
        </xdr:cNvPr>
        <xdr:cNvSpPr/>
      </xdr:nvSpPr>
      <xdr:spPr>
        <a:xfrm>
          <a:off x="10572115" y="6028408"/>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77463</xdr:rowOff>
    </xdr:from>
    <xdr:to>
      <xdr:col>64</xdr:col>
      <xdr:colOff>73025</xdr:colOff>
      <xdr:row>31</xdr:row>
      <xdr:rowOff>15593</xdr:rowOff>
    </xdr:to>
    <xdr:cxnSp macro="">
      <xdr:nvCxnSpPr>
        <xdr:cNvPr id="158" name="直線コネクタ 157">
          <a:extLst>
            <a:ext uri="{FF2B5EF4-FFF2-40B4-BE49-F238E27FC236}">
              <a16:creationId xmlns:a16="http://schemas.microsoft.com/office/drawing/2014/main" id="{D9111B28-B08A-4BE4-B763-92B1FB597FA6}"/>
            </a:ext>
          </a:extLst>
        </xdr:cNvPr>
        <xdr:cNvCxnSpPr/>
      </xdr:nvCxnSpPr>
      <xdr:spPr>
        <a:xfrm flipV="1">
          <a:off x="10626725" y="5801988"/>
          <a:ext cx="685800" cy="284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textlink="">
      <xdr:nvSpPr>
        <xdr:cNvPr id="159" name="n_1aveValue債務償還比率">
          <a:extLst>
            <a:ext uri="{FF2B5EF4-FFF2-40B4-BE49-F238E27FC236}">
              <a16:creationId xmlns:a16="http://schemas.microsoft.com/office/drawing/2014/main" id="{0F8094CC-2E4E-4895-AD81-0C201766B186}"/>
            </a:ext>
          </a:extLst>
        </xdr:cNvPr>
        <xdr:cNvSpPr txBox="1"/>
      </xdr:nvSpPr>
      <xdr:spPr>
        <a:xfrm>
          <a:off x="12459412" y="566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textlink="">
      <xdr:nvSpPr>
        <xdr:cNvPr id="160" name="n_2aveValue債務償還比率">
          <a:extLst>
            <a:ext uri="{FF2B5EF4-FFF2-40B4-BE49-F238E27FC236}">
              <a16:creationId xmlns:a16="http://schemas.microsoft.com/office/drawing/2014/main" id="{DC0AA560-6CD8-4A8B-B1F4-4D7D658AEEAB}"/>
            </a:ext>
          </a:extLst>
        </xdr:cNvPr>
        <xdr:cNvSpPr txBox="1"/>
      </xdr:nvSpPr>
      <xdr:spPr>
        <a:xfrm>
          <a:off x="11780597" y="565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textlink="">
      <xdr:nvSpPr>
        <xdr:cNvPr id="161" name="n_3aveValue債務償還比率">
          <a:extLst>
            <a:ext uri="{FF2B5EF4-FFF2-40B4-BE49-F238E27FC236}">
              <a16:creationId xmlns:a16="http://schemas.microsoft.com/office/drawing/2014/main" id="{930268A2-7CD4-4BE1-8572-97922B10D2C7}"/>
            </a:ext>
          </a:extLst>
        </xdr:cNvPr>
        <xdr:cNvSpPr txBox="1"/>
      </xdr:nvSpPr>
      <xdr:spPr>
        <a:xfrm>
          <a:off x="11094797" y="5925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textlink="">
      <xdr:nvSpPr>
        <xdr:cNvPr id="162" name="n_4aveValue債務償還比率">
          <a:extLst>
            <a:ext uri="{FF2B5EF4-FFF2-40B4-BE49-F238E27FC236}">
              <a16:creationId xmlns:a16="http://schemas.microsoft.com/office/drawing/2014/main" id="{FC1CE8B8-5EA9-4C12-87CA-25271FB19993}"/>
            </a:ext>
          </a:extLst>
        </xdr:cNvPr>
        <xdr:cNvSpPr txBox="1"/>
      </xdr:nvSpPr>
      <xdr:spPr>
        <a:xfrm>
          <a:off x="10408997" y="5783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93792</xdr:rowOff>
    </xdr:from>
    <xdr:ext cx="469744" cy="259045"/>
    <xdr:sp textlink="">
      <xdr:nvSpPr>
        <xdr:cNvPr id="163" name="n_1mainValue債務償還比率">
          <a:extLst>
            <a:ext uri="{FF2B5EF4-FFF2-40B4-BE49-F238E27FC236}">
              <a16:creationId xmlns:a16="http://schemas.microsoft.com/office/drawing/2014/main" id="{08F5CE02-3BB0-4995-B37A-1F4B9D70076C}"/>
            </a:ext>
          </a:extLst>
        </xdr:cNvPr>
        <xdr:cNvSpPr txBox="1"/>
      </xdr:nvSpPr>
      <xdr:spPr>
        <a:xfrm>
          <a:off x="12459412" y="599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103388</xdr:rowOff>
    </xdr:from>
    <xdr:ext cx="469744" cy="259045"/>
    <xdr:sp textlink="">
      <xdr:nvSpPr>
        <xdr:cNvPr id="164" name="n_2mainValue債務償還比率">
          <a:extLst>
            <a:ext uri="{FF2B5EF4-FFF2-40B4-BE49-F238E27FC236}">
              <a16:creationId xmlns:a16="http://schemas.microsoft.com/office/drawing/2014/main" id="{C3351E67-8EF3-4CC9-BB59-C45E9AE55E2D}"/>
            </a:ext>
          </a:extLst>
        </xdr:cNvPr>
        <xdr:cNvSpPr txBox="1"/>
      </xdr:nvSpPr>
      <xdr:spPr>
        <a:xfrm>
          <a:off x="11780597" y="59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144790</xdr:rowOff>
    </xdr:from>
    <xdr:ext cx="469744" cy="259045"/>
    <xdr:sp textlink="">
      <xdr:nvSpPr>
        <xdr:cNvPr id="165" name="n_3mainValue債務償還比率">
          <a:extLst>
            <a:ext uri="{FF2B5EF4-FFF2-40B4-BE49-F238E27FC236}">
              <a16:creationId xmlns:a16="http://schemas.microsoft.com/office/drawing/2014/main" id="{53F0086A-A0EF-4279-92A3-0BAC3ABD9A66}"/>
            </a:ext>
          </a:extLst>
        </xdr:cNvPr>
        <xdr:cNvSpPr txBox="1"/>
      </xdr:nvSpPr>
      <xdr:spPr>
        <a:xfrm>
          <a:off x="11094797" y="5524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57520</xdr:rowOff>
    </xdr:from>
    <xdr:ext cx="469744" cy="259045"/>
    <xdr:sp textlink="">
      <xdr:nvSpPr>
        <xdr:cNvPr id="166" name="n_4mainValue債務償還比率">
          <a:extLst>
            <a:ext uri="{FF2B5EF4-FFF2-40B4-BE49-F238E27FC236}">
              <a16:creationId xmlns:a16="http://schemas.microsoft.com/office/drawing/2014/main" id="{5F7DFF76-5C20-4D1B-BE52-80932085C044}"/>
            </a:ext>
          </a:extLst>
        </xdr:cNvPr>
        <xdr:cNvSpPr txBox="1"/>
      </xdr:nvSpPr>
      <xdr:spPr>
        <a:xfrm>
          <a:off x="10408997" y="612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textlink="">
      <xdr:nvSpPr>
        <xdr:cNvPr id="167" name="正方形/長方形 166">
          <a:extLst>
            <a:ext uri="{FF2B5EF4-FFF2-40B4-BE49-F238E27FC236}">
              <a16:creationId xmlns:a16="http://schemas.microsoft.com/office/drawing/2014/main" id="{772AD6A2-C99C-4673-A869-FD43A9660F54}"/>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textlink="">
      <xdr:nvSpPr>
        <xdr:cNvPr id="168" name="正方形/長方形 167">
          <a:extLst>
            <a:ext uri="{FF2B5EF4-FFF2-40B4-BE49-F238E27FC236}">
              <a16:creationId xmlns:a16="http://schemas.microsoft.com/office/drawing/2014/main" id="{CD24A83A-0326-4B1B-B616-61E8B6C1798D}"/>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textlink="">
      <xdr:nvSpPr>
        <xdr:cNvPr id="169" name="テキスト ボックス 168">
          <a:extLst>
            <a:ext uri="{FF2B5EF4-FFF2-40B4-BE49-F238E27FC236}">
              <a16:creationId xmlns:a16="http://schemas.microsoft.com/office/drawing/2014/main" id="{584BCECE-8246-477D-B1D5-67F061977423}"/>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textlink="">
      <xdr:nvSpPr>
        <xdr:cNvPr id="170" name="テキスト ボックス 169">
          <a:extLst>
            <a:ext uri="{FF2B5EF4-FFF2-40B4-BE49-F238E27FC236}">
              <a16:creationId xmlns:a16="http://schemas.microsoft.com/office/drawing/2014/main" id="{11BEFF49-16C1-4A7F-B9D5-AD0E732E1E0D}"/>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textlink="">
      <xdr:nvSpPr>
        <xdr:cNvPr id="171" name="テキスト ボックス 170">
          <a:extLst>
            <a:ext uri="{FF2B5EF4-FFF2-40B4-BE49-F238E27FC236}">
              <a16:creationId xmlns:a16="http://schemas.microsoft.com/office/drawing/2014/main" id="{5EC97F85-32ED-4A13-B3D1-E861F036CA0A}"/>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textlink="">
      <xdr:nvSpPr>
        <xdr:cNvPr id="172" name="テキスト ボックス 171">
          <a:extLst>
            <a:ext uri="{FF2B5EF4-FFF2-40B4-BE49-F238E27FC236}">
              <a16:creationId xmlns:a16="http://schemas.microsoft.com/office/drawing/2014/main" id="{2E85756F-8967-430B-B978-340A0D2EF5E7}"/>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A6551003-1D15-4A9A-87EE-9D35B8B444F5}"/>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98A8F18C-BEFE-4B46-8D08-96E304D7CF39}"/>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B49E988B-3FEF-4347-8490-D6B4C1EC914F}"/>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C42EA77D-9DA8-4CCE-857B-5EA7C44EC700}"/>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岡山県総社市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B058B2A5-2EA1-4CB1-9ABE-80F7D3969A5F}"/>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D3731CE7-1FBC-4406-9B6E-771D4AF91684}"/>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5480871D-30F3-493F-9E15-3A15A1587A20}"/>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6543C134-7327-4B93-B158-DBB5BEB5CA24}"/>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269FA6E6-7046-4C61-91E2-CEC56EFF0C30}"/>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5FA1F5E2-F7FF-42B8-86EC-5C5ABC5C1FB3}"/>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69,625
67,682
211.90
36,869,714
35,519,420
911,214
18,150,227
32,553,162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59661DBF-C88A-47EF-B6A2-58E73DFB0AD9}"/>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3958E7D2-783A-488F-BCE7-F95EF2CF9048}"/>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696C2201-8C70-4175-95C9-6CF91121B2A7}"/>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1F194B54-909C-4B8E-BDEE-ED4875BA7A9D}"/>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18713F14-BF1D-4D70-B2D6-E7613F24BB71}"/>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textlink="">
      <xdr:nvSpPr>
        <xdr:cNvPr id="17" name="正方形/長方形 16">
          <a:extLst>
            <a:ext uri="{FF2B5EF4-FFF2-40B4-BE49-F238E27FC236}">
              <a16:creationId xmlns:a16="http://schemas.microsoft.com/office/drawing/2014/main" id="{A15202AC-7B22-49BB-960F-2AE56B6AE862}"/>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054E3450-AAED-44B3-89AB-3F38A6565FE8}"/>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CCC590DB-44D6-4A82-82C9-440DCEFD088F}"/>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BD8E6FCB-51C6-4263-A6D8-3732FA73E17A}"/>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CF9D3333-D42A-4142-A240-DAC462D2B2E7}"/>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C125C60-7DE5-4367-8374-D85D775B39F5}"/>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D4295148-1DB1-4667-8688-67257F9BF4E5}"/>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01F94CC2-1D2F-4FB6-9C73-28ACED287D53}"/>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59C8A77-541C-4B59-9093-E53D894598A8}"/>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A70A9E3-7A4B-4FA3-82CC-6392B65047A9}"/>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42705C9-5C29-4411-A644-735C843DC05A}"/>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4554426-338B-4B21-9DC1-C9D1006E412D}"/>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DB81132E-A581-4B61-9115-B6E51D9C9DF0}"/>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B219FAEB-B021-46A0-9E28-C705DAFD9DE2}"/>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41307748-9182-4302-802A-EDD6348B640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F6ACD9B7-531E-4012-9B6D-DDBDE22305A8}"/>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446A9C90-4CED-4A10-9330-D57977D04682}"/>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9DDAEA67-506D-402F-B03B-7D0E8B5E77D0}"/>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1AF76EE1-4650-4740-B79D-0CE55FA01024}"/>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A04CBA13-2422-4B10-9137-1D6A881627C5}"/>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DD98E094-9563-4CC8-B2FC-406A7E994603}"/>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362F6417-D3A5-4E6C-B169-ECFA67D2E36A}"/>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5E040E34-356E-4989-A068-4A57DA6ACBC8}"/>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84E53CF7-8817-41AF-94FD-B8D4934098C8}"/>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72231171-3C98-4DF8-B359-D8B4E209B6B6}"/>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94FC786-A159-4E92-A4E1-7351B9B7D9DC}"/>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8C9CE0FB-894F-44AC-BCEB-ADACADAFE597}"/>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B12E2D5-6236-4125-A43C-751E7BE034D2}"/>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textlink="">
      <xdr:nvSpPr>
        <xdr:cNvPr id="45" name="テキスト ボックス 44">
          <a:extLst>
            <a:ext uri="{FF2B5EF4-FFF2-40B4-BE49-F238E27FC236}">
              <a16:creationId xmlns:a16="http://schemas.microsoft.com/office/drawing/2014/main" id="{BC782D87-5FA7-4D90-8002-D0293D544B1B}"/>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6C3D295-B052-4C47-A20B-008AF7913D07}"/>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textlink="">
      <xdr:nvSpPr>
        <xdr:cNvPr id="47" name="テキスト ボックス 46">
          <a:extLst>
            <a:ext uri="{FF2B5EF4-FFF2-40B4-BE49-F238E27FC236}">
              <a16:creationId xmlns:a16="http://schemas.microsoft.com/office/drawing/2014/main" id="{D975540A-CE8B-481A-A803-EEE81B8BE1EA}"/>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91993E55-ACF5-4BD1-8B42-E7114E60BB82}"/>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textlink="">
      <xdr:nvSpPr>
        <xdr:cNvPr id="49" name="テキスト ボックス 48">
          <a:extLst>
            <a:ext uri="{FF2B5EF4-FFF2-40B4-BE49-F238E27FC236}">
              <a16:creationId xmlns:a16="http://schemas.microsoft.com/office/drawing/2014/main" id="{BB814F0E-9488-4D24-A7D1-01EA9F3136C7}"/>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D7FAB19-456F-48FB-8F31-9F72BB6295A0}"/>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textlink="">
      <xdr:nvSpPr>
        <xdr:cNvPr id="51" name="テキスト ボックス 50">
          <a:extLst>
            <a:ext uri="{FF2B5EF4-FFF2-40B4-BE49-F238E27FC236}">
              <a16:creationId xmlns:a16="http://schemas.microsoft.com/office/drawing/2014/main" id="{F0217FFD-7901-437F-A747-CC7051D34FB8}"/>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D4C263C3-CA2B-41FD-AA65-5E9CFD4C34FC}"/>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textlink="">
      <xdr:nvSpPr>
        <xdr:cNvPr id="53" name="テキスト ボックス 52">
          <a:extLst>
            <a:ext uri="{FF2B5EF4-FFF2-40B4-BE49-F238E27FC236}">
              <a16:creationId xmlns:a16="http://schemas.microsoft.com/office/drawing/2014/main" id="{6BF26976-89FD-4A16-B967-49B7CBDE3BDC}"/>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4" name="【道路】&#10;有形固定資産減価償却率グラフ枠">
          <a:extLst>
            <a:ext uri="{FF2B5EF4-FFF2-40B4-BE49-F238E27FC236}">
              <a16:creationId xmlns:a16="http://schemas.microsoft.com/office/drawing/2014/main" id="{88B538C7-AEF5-45F5-A27A-AA2F2392B74A}"/>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1DBD9489-69EF-4D2E-9941-5FF2ABBCC5D1}"/>
            </a:ext>
          </a:extLst>
        </xdr:cNvPr>
        <xdr:cNvCxnSpPr/>
      </xdr:nvCxnSpPr>
      <xdr:spPr>
        <a:xfrm flipV="1">
          <a:off x="4173855" y="5753100"/>
          <a:ext cx="0" cy="117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textlink="">
      <xdr:nvSpPr>
        <xdr:cNvPr id="56" name="【道路】&#10;有形固定資産減価償却率最小値テキスト">
          <a:extLst>
            <a:ext uri="{FF2B5EF4-FFF2-40B4-BE49-F238E27FC236}">
              <a16:creationId xmlns:a16="http://schemas.microsoft.com/office/drawing/2014/main" id="{98515145-5308-4505-8787-1673F3CB214E}"/>
            </a:ext>
          </a:extLst>
        </xdr:cNvPr>
        <xdr:cNvSpPr txBox="1"/>
      </xdr:nvSpPr>
      <xdr:spPr>
        <a:xfrm>
          <a:off x="421259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C27EC7FB-C49F-47E5-8E32-8D478A6AC8AD}"/>
            </a:ext>
          </a:extLst>
        </xdr:cNvPr>
        <xdr:cNvCxnSpPr/>
      </xdr:nvCxnSpPr>
      <xdr:spPr>
        <a:xfrm>
          <a:off x="4112260" y="69254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textlink="">
      <xdr:nvSpPr>
        <xdr:cNvPr id="58" name="【道路】&#10;有形固定資産減価償却率最大値テキスト">
          <a:extLst>
            <a:ext uri="{FF2B5EF4-FFF2-40B4-BE49-F238E27FC236}">
              <a16:creationId xmlns:a16="http://schemas.microsoft.com/office/drawing/2014/main" id="{E4A5E08E-1200-4C4F-B2E3-FA486643054F}"/>
            </a:ext>
          </a:extLst>
        </xdr:cNvPr>
        <xdr:cNvSpPr txBox="1"/>
      </xdr:nvSpPr>
      <xdr:spPr>
        <a:xfrm>
          <a:off x="4212590" y="55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06E8FD15-365D-487C-8C97-46896E4FA5DD}"/>
            </a:ext>
          </a:extLst>
        </xdr:cNvPr>
        <xdr:cNvCxnSpPr/>
      </xdr:nvCxnSpPr>
      <xdr:spPr>
        <a:xfrm>
          <a:off x="4112260" y="5753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textlink="">
      <xdr:nvSpPr>
        <xdr:cNvPr id="60" name="【道路】&#10;有形固定資産減価償却率平均値テキスト">
          <a:extLst>
            <a:ext uri="{FF2B5EF4-FFF2-40B4-BE49-F238E27FC236}">
              <a16:creationId xmlns:a16="http://schemas.microsoft.com/office/drawing/2014/main" id="{1D586401-22E7-4DF8-B498-73568C4035E9}"/>
            </a:ext>
          </a:extLst>
        </xdr:cNvPr>
        <xdr:cNvSpPr txBox="1"/>
      </xdr:nvSpPr>
      <xdr:spPr>
        <a:xfrm>
          <a:off x="4212590" y="62303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textlink="">
      <xdr:nvSpPr>
        <xdr:cNvPr id="61" name="フローチャート: 判断 60">
          <a:extLst>
            <a:ext uri="{FF2B5EF4-FFF2-40B4-BE49-F238E27FC236}">
              <a16:creationId xmlns:a16="http://schemas.microsoft.com/office/drawing/2014/main" id="{6055133A-FFC7-4C93-9465-A28787BF849C}"/>
            </a:ext>
          </a:extLst>
        </xdr:cNvPr>
        <xdr:cNvSpPr/>
      </xdr:nvSpPr>
      <xdr:spPr>
        <a:xfrm>
          <a:off x="4131310" y="638276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textlink="">
      <xdr:nvSpPr>
        <xdr:cNvPr id="62" name="フローチャート: 判断 61">
          <a:extLst>
            <a:ext uri="{FF2B5EF4-FFF2-40B4-BE49-F238E27FC236}">
              <a16:creationId xmlns:a16="http://schemas.microsoft.com/office/drawing/2014/main" id="{417FCCED-AB72-4F93-801A-6D19BE5E594B}"/>
            </a:ext>
          </a:extLst>
        </xdr:cNvPr>
        <xdr:cNvSpPr/>
      </xdr:nvSpPr>
      <xdr:spPr>
        <a:xfrm>
          <a:off x="3388360" y="634314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textlink="">
      <xdr:nvSpPr>
        <xdr:cNvPr id="63" name="フローチャート: 判断 62">
          <a:extLst>
            <a:ext uri="{FF2B5EF4-FFF2-40B4-BE49-F238E27FC236}">
              <a16:creationId xmlns:a16="http://schemas.microsoft.com/office/drawing/2014/main" id="{BE7CB8D3-F854-4691-B304-4E1D7E638A5A}"/>
            </a:ext>
          </a:extLst>
        </xdr:cNvPr>
        <xdr:cNvSpPr/>
      </xdr:nvSpPr>
      <xdr:spPr>
        <a:xfrm>
          <a:off x="2571750" y="62978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textlink="">
      <xdr:nvSpPr>
        <xdr:cNvPr id="64" name="フローチャート: 判断 63">
          <a:extLst>
            <a:ext uri="{FF2B5EF4-FFF2-40B4-BE49-F238E27FC236}">
              <a16:creationId xmlns:a16="http://schemas.microsoft.com/office/drawing/2014/main" id="{7A2371C1-0E1C-488F-B7A8-B3B8663FF30D}"/>
            </a:ext>
          </a:extLst>
        </xdr:cNvPr>
        <xdr:cNvSpPr/>
      </xdr:nvSpPr>
      <xdr:spPr>
        <a:xfrm>
          <a:off x="1774190" y="626541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107696</xdr:rowOff>
    </xdr:from>
    <xdr:to>
      <xdr:col>6</xdr:col>
      <xdr:colOff>38100</xdr:colOff>
      <xdr:row>37</xdr:row>
      <xdr:rowOff>37846</xdr:rowOff>
    </xdr:to>
    <xdr:sp textlink="">
      <xdr:nvSpPr>
        <xdr:cNvPr id="65" name="フローチャート: 判断 64">
          <a:extLst>
            <a:ext uri="{FF2B5EF4-FFF2-40B4-BE49-F238E27FC236}">
              <a16:creationId xmlns:a16="http://schemas.microsoft.com/office/drawing/2014/main" id="{20A6130A-EAE2-4BE6-8530-4AA39DDE1F65}"/>
            </a:ext>
          </a:extLst>
        </xdr:cNvPr>
        <xdr:cNvSpPr/>
      </xdr:nvSpPr>
      <xdr:spPr>
        <a:xfrm>
          <a:off x="988060" y="627799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6" name="テキスト ボックス 65">
          <a:extLst>
            <a:ext uri="{FF2B5EF4-FFF2-40B4-BE49-F238E27FC236}">
              <a16:creationId xmlns:a16="http://schemas.microsoft.com/office/drawing/2014/main" id="{35AF0351-37E4-4293-BB41-2BBE53E0EFAD}"/>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7" name="テキスト ボックス 66">
          <a:extLst>
            <a:ext uri="{FF2B5EF4-FFF2-40B4-BE49-F238E27FC236}">
              <a16:creationId xmlns:a16="http://schemas.microsoft.com/office/drawing/2014/main" id="{A35D5193-1734-4C85-9900-96632AE3BFFD}"/>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68" name="テキスト ボックス 67">
          <a:extLst>
            <a:ext uri="{FF2B5EF4-FFF2-40B4-BE49-F238E27FC236}">
              <a16:creationId xmlns:a16="http://schemas.microsoft.com/office/drawing/2014/main" id="{005DC1D8-1374-4B87-9647-24817092DCC2}"/>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69" name="テキスト ボックス 68">
          <a:extLst>
            <a:ext uri="{FF2B5EF4-FFF2-40B4-BE49-F238E27FC236}">
              <a16:creationId xmlns:a16="http://schemas.microsoft.com/office/drawing/2014/main" id="{8CDD14AA-E53D-44D7-99ED-CC39B4432136}"/>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0" name="テキスト ボックス 69">
          <a:extLst>
            <a:ext uri="{FF2B5EF4-FFF2-40B4-BE49-F238E27FC236}">
              <a16:creationId xmlns:a16="http://schemas.microsoft.com/office/drawing/2014/main" id="{B4B2BD58-8464-406F-BD39-3D7A4546D845}"/>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43688</xdr:rowOff>
    </xdr:from>
    <xdr:to>
      <xdr:col>24</xdr:col>
      <xdr:colOff>114300</xdr:colOff>
      <xdr:row>37</xdr:row>
      <xdr:rowOff>145288</xdr:rowOff>
    </xdr:to>
    <xdr:sp textlink="">
      <xdr:nvSpPr>
        <xdr:cNvPr id="71" name="楕円 70">
          <a:extLst>
            <a:ext uri="{FF2B5EF4-FFF2-40B4-BE49-F238E27FC236}">
              <a16:creationId xmlns:a16="http://schemas.microsoft.com/office/drawing/2014/main" id="{F42F775C-CABE-4985-8966-D86B963CF39A}"/>
            </a:ext>
          </a:extLst>
        </xdr:cNvPr>
        <xdr:cNvSpPr/>
      </xdr:nvSpPr>
      <xdr:spPr>
        <a:xfrm>
          <a:off x="4131310" y="638924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22115</xdr:rowOff>
    </xdr:from>
    <xdr:ext cx="405111" cy="259045"/>
    <xdr:sp textlink="">
      <xdr:nvSpPr>
        <xdr:cNvPr id="72" name="【道路】&#10;有形固定資産減価償却率該当値テキスト">
          <a:extLst>
            <a:ext uri="{FF2B5EF4-FFF2-40B4-BE49-F238E27FC236}">
              <a16:creationId xmlns:a16="http://schemas.microsoft.com/office/drawing/2014/main" id="{E6B261E5-2734-4A60-ABC7-2ED77A956177}"/>
            </a:ext>
          </a:extLst>
        </xdr:cNvPr>
        <xdr:cNvSpPr txBox="1"/>
      </xdr:nvSpPr>
      <xdr:spPr>
        <a:xfrm>
          <a:off x="4212590" y="6361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7112</xdr:rowOff>
    </xdr:from>
    <xdr:to>
      <xdr:col>20</xdr:col>
      <xdr:colOff>38100</xdr:colOff>
      <xdr:row>37</xdr:row>
      <xdr:rowOff>108712</xdr:rowOff>
    </xdr:to>
    <xdr:sp textlink="">
      <xdr:nvSpPr>
        <xdr:cNvPr id="73" name="楕円 72">
          <a:extLst>
            <a:ext uri="{FF2B5EF4-FFF2-40B4-BE49-F238E27FC236}">
              <a16:creationId xmlns:a16="http://schemas.microsoft.com/office/drawing/2014/main" id="{05E22E65-7F1D-4A7A-8A09-B92A2099129E}"/>
            </a:ext>
          </a:extLst>
        </xdr:cNvPr>
        <xdr:cNvSpPr/>
      </xdr:nvSpPr>
      <xdr:spPr>
        <a:xfrm>
          <a:off x="3388360" y="63526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57912</xdr:rowOff>
    </xdr:from>
    <xdr:to>
      <xdr:col>24</xdr:col>
      <xdr:colOff>63500</xdr:colOff>
      <xdr:row>37</xdr:row>
      <xdr:rowOff>94488</xdr:rowOff>
    </xdr:to>
    <xdr:cxnSp macro="">
      <xdr:nvCxnSpPr>
        <xdr:cNvPr id="74" name="直線コネクタ 73">
          <a:extLst>
            <a:ext uri="{FF2B5EF4-FFF2-40B4-BE49-F238E27FC236}">
              <a16:creationId xmlns:a16="http://schemas.microsoft.com/office/drawing/2014/main" id="{21A79B88-9C54-4536-A76E-1DC19A55EED0}"/>
            </a:ext>
          </a:extLst>
        </xdr:cNvPr>
        <xdr:cNvCxnSpPr/>
      </xdr:nvCxnSpPr>
      <xdr:spPr>
        <a:xfrm>
          <a:off x="3431540" y="6397752"/>
          <a:ext cx="742950" cy="4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157988</xdr:rowOff>
    </xdr:from>
    <xdr:to>
      <xdr:col>15</xdr:col>
      <xdr:colOff>101600</xdr:colOff>
      <xdr:row>37</xdr:row>
      <xdr:rowOff>88138</xdr:rowOff>
    </xdr:to>
    <xdr:sp textlink="">
      <xdr:nvSpPr>
        <xdr:cNvPr id="75" name="楕円 74">
          <a:extLst>
            <a:ext uri="{FF2B5EF4-FFF2-40B4-BE49-F238E27FC236}">
              <a16:creationId xmlns:a16="http://schemas.microsoft.com/office/drawing/2014/main" id="{412C7471-F281-406D-A7F5-3365AF3FA0AA}"/>
            </a:ext>
          </a:extLst>
        </xdr:cNvPr>
        <xdr:cNvSpPr/>
      </xdr:nvSpPr>
      <xdr:spPr>
        <a:xfrm>
          <a:off x="2571750" y="633209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37338</xdr:rowOff>
    </xdr:from>
    <xdr:to>
      <xdr:col>19</xdr:col>
      <xdr:colOff>177800</xdr:colOff>
      <xdr:row>37</xdr:row>
      <xdr:rowOff>57912</xdr:rowOff>
    </xdr:to>
    <xdr:cxnSp macro="">
      <xdr:nvCxnSpPr>
        <xdr:cNvPr id="76" name="直線コネクタ 75">
          <a:extLst>
            <a:ext uri="{FF2B5EF4-FFF2-40B4-BE49-F238E27FC236}">
              <a16:creationId xmlns:a16="http://schemas.microsoft.com/office/drawing/2014/main" id="{799768C6-42D0-4474-B688-03278D6A9474}"/>
            </a:ext>
          </a:extLst>
        </xdr:cNvPr>
        <xdr:cNvCxnSpPr/>
      </xdr:nvCxnSpPr>
      <xdr:spPr>
        <a:xfrm>
          <a:off x="2626360" y="6380988"/>
          <a:ext cx="80518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9398</xdr:rowOff>
    </xdr:from>
    <xdr:to>
      <xdr:col>10</xdr:col>
      <xdr:colOff>165100</xdr:colOff>
      <xdr:row>37</xdr:row>
      <xdr:rowOff>110998</xdr:rowOff>
    </xdr:to>
    <xdr:sp textlink="">
      <xdr:nvSpPr>
        <xdr:cNvPr id="77" name="楕円 76">
          <a:extLst>
            <a:ext uri="{FF2B5EF4-FFF2-40B4-BE49-F238E27FC236}">
              <a16:creationId xmlns:a16="http://schemas.microsoft.com/office/drawing/2014/main" id="{BBDAC2CD-3166-4DA2-AEC9-865152679FF3}"/>
            </a:ext>
          </a:extLst>
        </xdr:cNvPr>
        <xdr:cNvSpPr/>
      </xdr:nvSpPr>
      <xdr:spPr>
        <a:xfrm>
          <a:off x="1774190" y="6354953"/>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37338</xdr:rowOff>
    </xdr:from>
    <xdr:to>
      <xdr:col>15</xdr:col>
      <xdr:colOff>50800</xdr:colOff>
      <xdr:row>37</xdr:row>
      <xdr:rowOff>60198</xdr:rowOff>
    </xdr:to>
    <xdr:cxnSp macro="">
      <xdr:nvCxnSpPr>
        <xdr:cNvPr id="78" name="直線コネクタ 77">
          <a:extLst>
            <a:ext uri="{FF2B5EF4-FFF2-40B4-BE49-F238E27FC236}">
              <a16:creationId xmlns:a16="http://schemas.microsoft.com/office/drawing/2014/main" id="{1DABEA81-E987-440F-8848-D594F56DCB43}"/>
            </a:ext>
          </a:extLst>
        </xdr:cNvPr>
        <xdr:cNvCxnSpPr/>
      </xdr:nvCxnSpPr>
      <xdr:spPr>
        <a:xfrm flipV="1">
          <a:off x="1828800" y="6380988"/>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155702</xdr:rowOff>
    </xdr:from>
    <xdr:to>
      <xdr:col>6</xdr:col>
      <xdr:colOff>38100</xdr:colOff>
      <xdr:row>37</xdr:row>
      <xdr:rowOff>85852</xdr:rowOff>
    </xdr:to>
    <xdr:sp textlink="">
      <xdr:nvSpPr>
        <xdr:cNvPr id="79" name="楕円 78">
          <a:extLst>
            <a:ext uri="{FF2B5EF4-FFF2-40B4-BE49-F238E27FC236}">
              <a16:creationId xmlns:a16="http://schemas.microsoft.com/office/drawing/2014/main" id="{DB7BC886-9CF8-4A09-A278-1CC873899839}"/>
            </a:ext>
          </a:extLst>
        </xdr:cNvPr>
        <xdr:cNvSpPr/>
      </xdr:nvSpPr>
      <xdr:spPr>
        <a:xfrm>
          <a:off x="988060" y="632790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35052</xdr:rowOff>
    </xdr:from>
    <xdr:to>
      <xdr:col>10</xdr:col>
      <xdr:colOff>114300</xdr:colOff>
      <xdr:row>37</xdr:row>
      <xdr:rowOff>60198</xdr:rowOff>
    </xdr:to>
    <xdr:cxnSp macro="">
      <xdr:nvCxnSpPr>
        <xdr:cNvPr id="80" name="直線コネクタ 79">
          <a:extLst>
            <a:ext uri="{FF2B5EF4-FFF2-40B4-BE49-F238E27FC236}">
              <a16:creationId xmlns:a16="http://schemas.microsoft.com/office/drawing/2014/main" id="{307A1927-C537-4306-B853-B5FAA4BECF22}"/>
            </a:ext>
          </a:extLst>
        </xdr:cNvPr>
        <xdr:cNvCxnSpPr/>
      </xdr:nvCxnSpPr>
      <xdr:spPr>
        <a:xfrm>
          <a:off x="1031240" y="6378702"/>
          <a:ext cx="79756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textlink="">
      <xdr:nvSpPr>
        <xdr:cNvPr id="81" name="n_1aveValue【道路】&#10;有形固定資産減価償却率">
          <a:extLst>
            <a:ext uri="{FF2B5EF4-FFF2-40B4-BE49-F238E27FC236}">
              <a16:creationId xmlns:a16="http://schemas.microsoft.com/office/drawing/2014/main" id="{201C97D3-C925-42A4-8F57-150FE7738B37}"/>
            </a:ext>
          </a:extLst>
        </xdr:cNvPr>
        <xdr:cNvSpPr txBox="1"/>
      </xdr:nvSpPr>
      <xdr:spPr>
        <a:xfrm>
          <a:off x="32391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textlink="">
      <xdr:nvSpPr>
        <xdr:cNvPr id="82" name="n_2aveValue【道路】&#10;有形固定資産減価償却率">
          <a:extLst>
            <a:ext uri="{FF2B5EF4-FFF2-40B4-BE49-F238E27FC236}">
              <a16:creationId xmlns:a16="http://schemas.microsoft.com/office/drawing/2014/main" id="{C969CF5A-A4DD-42CE-B590-C6818EED1BE8}"/>
            </a:ext>
          </a:extLst>
        </xdr:cNvPr>
        <xdr:cNvSpPr txBox="1"/>
      </xdr:nvSpPr>
      <xdr:spPr>
        <a:xfrm>
          <a:off x="2439044" y="606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textlink="">
      <xdr:nvSpPr>
        <xdr:cNvPr id="83" name="n_3aveValue【道路】&#10;有形固定資産減価償却率">
          <a:extLst>
            <a:ext uri="{FF2B5EF4-FFF2-40B4-BE49-F238E27FC236}">
              <a16:creationId xmlns:a16="http://schemas.microsoft.com/office/drawing/2014/main" id="{FD7C5731-1D09-4EE2-91D2-D45805F476C8}"/>
            </a:ext>
          </a:extLst>
        </xdr:cNvPr>
        <xdr:cNvSpPr txBox="1"/>
      </xdr:nvSpPr>
      <xdr:spPr>
        <a:xfrm>
          <a:off x="164148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54373</xdr:rowOff>
    </xdr:from>
    <xdr:ext cx="405111" cy="259045"/>
    <xdr:sp textlink="">
      <xdr:nvSpPr>
        <xdr:cNvPr id="84" name="n_4aveValue【道路】&#10;有形固定資産減価償却率">
          <a:extLst>
            <a:ext uri="{FF2B5EF4-FFF2-40B4-BE49-F238E27FC236}">
              <a16:creationId xmlns:a16="http://schemas.microsoft.com/office/drawing/2014/main" id="{BCC8C6E9-5B1F-48F0-BBB0-539DFA487BC2}"/>
            </a:ext>
          </a:extLst>
        </xdr:cNvPr>
        <xdr:cNvSpPr txBox="1"/>
      </xdr:nvSpPr>
      <xdr:spPr>
        <a:xfrm>
          <a:off x="855354" y="605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99839</xdr:rowOff>
    </xdr:from>
    <xdr:ext cx="405111" cy="259045"/>
    <xdr:sp textlink="">
      <xdr:nvSpPr>
        <xdr:cNvPr id="85" name="n_1mainValue【道路】&#10;有形固定資産減価償却率">
          <a:extLst>
            <a:ext uri="{FF2B5EF4-FFF2-40B4-BE49-F238E27FC236}">
              <a16:creationId xmlns:a16="http://schemas.microsoft.com/office/drawing/2014/main" id="{E08AF3BE-35A4-4383-A70E-83310F4CEB72}"/>
            </a:ext>
          </a:extLst>
        </xdr:cNvPr>
        <xdr:cNvSpPr txBox="1"/>
      </xdr:nvSpPr>
      <xdr:spPr>
        <a:xfrm>
          <a:off x="3239144" y="6439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79265</xdr:rowOff>
    </xdr:from>
    <xdr:ext cx="405111" cy="259045"/>
    <xdr:sp textlink="">
      <xdr:nvSpPr>
        <xdr:cNvPr id="86" name="n_2mainValue【道路】&#10;有形固定資産減価償却率">
          <a:extLst>
            <a:ext uri="{FF2B5EF4-FFF2-40B4-BE49-F238E27FC236}">
              <a16:creationId xmlns:a16="http://schemas.microsoft.com/office/drawing/2014/main" id="{D0587669-361B-470D-B8BB-8A0269DA8120}"/>
            </a:ext>
          </a:extLst>
        </xdr:cNvPr>
        <xdr:cNvSpPr txBox="1"/>
      </xdr:nvSpPr>
      <xdr:spPr>
        <a:xfrm>
          <a:off x="2439044" y="642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102125</xdr:rowOff>
    </xdr:from>
    <xdr:ext cx="405111" cy="259045"/>
    <xdr:sp textlink="">
      <xdr:nvSpPr>
        <xdr:cNvPr id="87" name="n_3mainValue【道路】&#10;有形固定資産減価償却率">
          <a:extLst>
            <a:ext uri="{FF2B5EF4-FFF2-40B4-BE49-F238E27FC236}">
              <a16:creationId xmlns:a16="http://schemas.microsoft.com/office/drawing/2014/main" id="{DF3070A4-9CF6-4E4E-806E-A80B653300EE}"/>
            </a:ext>
          </a:extLst>
        </xdr:cNvPr>
        <xdr:cNvSpPr txBox="1"/>
      </xdr:nvSpPr>
      <xdr:spPr>
        <a:xfrm>
          <a:off x="1641484" y="6441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textlink="">
      <xdr:nvSpPr>
        <xdr:cNvPr id="88" name="n_4mainValue【道路】&#10;有形固定資産減価償却率">
          <a:extLst>
            <a:ext uri="{FF2B5EF4-FFF2-40B4-BE49-F238E27FC236}">
              <a16:creationId xmlns:a16="http://schemas.microsoft.com/office/drawing/2014/main" id="{CDE3EDBE-2DB3-418C-9FE1-E8A1C4A1047A}"/>
            </a:ext>
          </a:extLst>
        </xdr:cNvPr>
        <xdr:cNvSpPr txBox="1"/>
      </xdr:nvSpPr>
      <xdr:spPr>
        <a:xfrm>
          <a:off x="85535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89" name="正方形/長方形 88">
          <a:extLst>
            <a:ext uri="{FF2B5EF4-FFF2-40B4-BE49-F238E27FC236}">
              <a16:creationId xmlns:a16="http://schemas.microsoft.com/office/drawing/2014/main" id="{F0AF83E6-26E6-43F0-9103-7FCFCF0B6294}"/>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0" name="正方形/長方形 89">
          <a:extLst>
            <a:ext uri="{FF2B5EF4-FFF2-40B4-BE49-F238E27FC236}">
              <a16:creationId xmlns:a16="http://schemas.microsoft.com/office/drawing/2014/main" id="{3A8ECBE6-9A72-4EE0-B21E-D1DB7D46E699}"/>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1" name="正方形/長方形 90">
          <a:extLst>
            <a:ext uri="{FF2B5EF4-FFF2-40B4-BE49-F238E27FC236}">
              <a16:creationId xmlns:a16="http://schemas.microsoft.com/office/drawing/2014/main" id="{4E9D901F-F73A-4604-BFBB-FAC94ABB78D1}"/>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2" name="正方形/長方形 91">
          <a:extLst>
            <a:ext uri="{FF2B5EF4-FFF2-40B4-BE49-F238E27FC236}">
              <a16:creationId xmlns:a16="http://schemas.microsoft.com/office/drawing/2014/main" id="{F0C2B77C-74BB-4994-930B-77E0EB2B3BEE}"/>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3" name="正方形/長方形 92">
          <a:extLst>
            <a:ext uri="{FF2B5EF4-FFF2-40B4-BE49-F238E27FC236}">
              <a16:creationId xmlns:a16="http://schemas.microsoft.com/office/drawing/2014/main" id="{834F58A1-0DBC-47D3-A124-50CACA6AF9B9}"/>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4" name="正方形/長方形 93">
          <a:extLst>
            <a:ext uri="{FF2B5EF4-FFF2-40B4-BE49-F238E27FC236}">
              <a16:creationId xmlns:a16="http://schemas.microsoft.com/office/drawing/2014/main" id="{1F647049-7218-481E-96A8-8B5335371CFA}"/>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5" name="正方形/長方形 94">
          <a:extLst>
            <a:ext uri="{FF2B5EF4-FFF2-40B4-BE49-F238E27FC236}">
              <a16:creationId xmlns:a16="http://schemas.microsoft.com/office/drawing/2014/main" id="{069B9427-2B44-46D1-9E60-69E8315188B2}"/>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6" name="正方形/長方形 95">
          <a:extLst>
            <a:ext uri="{FF2B5EF4-FFF2-40B4-BE49-F238E27FC236}">
              <a16:creationId xmlns:a16="http://schemas.microsoft.com/office/drawing/2014/main" id="{2F5BF35F-1CFA-4F04-9EED-21EF131A7C26}"/>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textlink="">
      <xdr:nvSpPr>
        <xdr:cNvPr id="97" name="テキスト ボックス 96">
          <a:extLst>
            <a:ext uri="{FF2B5EF4-FFF2-40B4-BE49-F238E27FC236}">
              <a16:creationId xmlns:a16="http://schemas.microsoft.com/office/drawing/2014/main" id="{142070DE-0B7A-4A92-8F64-F71DC2B86260}"/>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5F8B7ED-897C-43CE-8BE2-57F5A338120C}"/>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3F54589D-D8E2-4223-BD58-3EDB067D952A}"/>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0" name="テキスト ボックス 99">
          <a:extLst>
            <a:ext uri="{FF2B5EF4-FFF2-40B4-BE49-F238E27FC236}">
              <a16:creationId xmlns:a16="http://schemas.microsoft.com/office/drawing/2014/main" id="{CEBF4333-1582-4F75-9C96-047AFFD34E79}"/>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F488A8EB-5B96-4AF3-ABC3-CA5CA2605DA5}"/>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textlink="">
      <xdr:nvSpPr>
        <xdr:cNvPr id="102" name="テキスト ボックス 101">
          <a:extLst>
            <a:ext uri="{FF2B5EF4-FFF2-40B4-BE49-F238E27FC236}">
              <a16:creationId xmlns:a16="http://schemas.microsoft.com/office/drawing/2014/main" id="{7AA64D53-FEB3-4D56-9111-9342CF1DDF3D}"/>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16F9C80C-8A4B-42D8-8C5E-9977B943B28E}"/>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textlink="">
      <xdr:nvSpPr>
        <xdr:cNvPr id="104" name="テキスト ボックス 103">
          <a:extLst>
            <a:ext uri="{FF2B5EF4-FFF2-40B4-BE49-F238E27FC236}">
              <a16:creationId xmlns:a16="http://schemas.microsoft.com/office/drawing/2014/main" id="{ADEF7E65-3CF4-4FD1-81C6-8849DC91D4D3}"/>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CA54AB6-EBE3-4645-B0C2-6199A2731FD4}"/>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textlink="">
      <xdr:nvSpPr>
        <xdr:cNvPr id="106" name="テキスト ボックス 105">
          <a:extLst>
            <a:ext uri="{FF2B5EF4-FFF2-40B4-BE49-F238E27FC236}">
              <a16:creationId xmlns:a16="http://schemas.microsoft.com/office/drawing/2014/main" id="{FF7B2000-9BAA-457C-85D5-E71F3A98E3F3}"/>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9BC02527-3544-4B89-B403-43FCF9876992}"/>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textlink="">
      <xdr:nvSpPr>
        <xdr:cNvPr id="108" name="テキスト ボックス 107">
          <a:extLst>
            <a:ext uri="{FF2B5EF4-FFF2-40B4-BE49-F238E27FC236}">
              <a16:creationId xmlns:a16="http://schemas.microsoft.com/office/drawing/2014/main" id="{B56BDF46-391B-4471-93B5-D338177A2D68}"/>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F539B20-06C8-4815-B84F-A232CCC93498}"/>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textlink="">
      <xdr:nvSpPr>
        <xdr:cNvPr id="110" name="テキスト ボックス 109">
          <a:extLst>
            <a:ext uri="{FF2B5EF4-FFF2-40B4-BE49-F238E27FC236}">
              <a16:creationId xmlns:a16="http://schemas.microsoft.com/office/drawing/2014/main" id="{06A94F78-8ABF-4EF0-8E7B-63DB99CEE88A}"/>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1" name="【道路】&#10;一人当たり延長グラフ枠">
          <a:extLst>
            <a:ext uri="{FF2B5EF4-FFF2-40B4-BE49-F238E27FC236}">
              <a16:creationId xmlns:a16="http://schemas.microsoft.com/office/drawing/2014/main" id="{728C3019-103D-4FCD-BF13-CCD9600EF261}"/>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00299191-7E1E-4305-9745-589E4CF3D249}"/>
            </a:ext>
          </a:extLst>
        </xdr:cNvPr>
        <xdr:cNvCxnSpPr/>
      </xdr:nvCxnSpPr>
      <xdr:spPr>
        <a:xfrm flipV="1">
          <a:off x="9429115" y="5893041"/>
          <a:ext cx="0" cy="1211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textlink="">
      <xdr:nvSpPr>
        <xdr:cNvPr id="113" name="【道路】&#10;一人当たり延長最小値テキスト">
          <a:extLst>
            <a:ext uri="{FF2B5EF4-FFF2-40B4-BE49-F238E27FC236}">
              <a16:creationId xmlns:a16="http://schemas.microsoft.com/office/drawing/2014/main" id="{EA4F1FC3-527B-499E-95E3-28CA561C5D59}"/>
            </a:ext>
          </a:extLst>
        </xdr:cNvPr>
        <xdr:cNvSpPr txBox="1"/>
      </xdr:nvSpPr>
      <xdr:spPr>
        <a:xfrm>
          <a:off x="946785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1A4982A2-B98A-4073-9F68-92ABEABD9468}"/>
            </a:ext>
          </a:extLst>
        </xdr:cNvPr>
        <xdr:cNvCxnSpPr/>
      </xdr:nvCxnSpPr>
      <xdr:spPr>
        <a:xfrm>
          <a:off x="9356090" y="710439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textlink="">
      <xdr:nvSpPr>
        <xdr:cNvPr id="115" name="【道路】&#10;一人当たり延長最大値テキスト">
          <a:extLst>
            <a:ext uri="{FF2B5EF4-FFF2-40B4-BE49-F238E27FC236}">
              <a16:creationId xmlns:a16="http://schemas.microsoft.com/office/drawing/2014/main" id="{FD351868-B7EF-43C6-8638-45C24A1A183F}"/>
            </a:ext>
          </a:extLst>
        </xdr:cNvPr>
        <xdr:cNvSpPr txBox="1"/>
      </xdr:nvSpPr>
      <xdr:spPr>
        <a:xfrm>
          <a:off x="9467850" y="567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E10E3EBC-EBBA-4F57-9659-DAFE99993ADD}"/>
            </a:ext>
          </a:extLst>
        </xdr:cNvPr>
        <xdr:cNvCxnSpPr/>
      </xdr:nvCxnSpPr>
      <xdr:spPr>
        <a:xfrm>
          <a:off x="9356090" y="589304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textlink="">
      <xdr:nvSpPr>
        <xdr:cNvPr id="117" name="【道路】&#10;一人当たり延長平均値テキスト">
          <a:extLst>
            <a:ext uri="{FF2B5EF4-FFF2-40B4-BE49-F238E27FC236}">
              <a16:creationId xmlns:a16="http://schemas.microsoft.com/office/drawing/2014/main" id="{D145AAF0-E374-49B8-A7FA-36511B76E418}"/>
            </a:ext>
          </a:extLst>
        </xdr:cNvPr>
        <xdr:cNvSpPr txBox="1"/>
      </xdr:nvSpPr>
      <xdr:spPr>
        <a:xfrm>
          <a:off x="9467850" y="66459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textlink="">
      <xdr:nvSpPr>
        <xdr:cNvPr id="118" name="フローチャート: 判断 117">
          <a:extLst>
            <a:ext uri="{FF2B5EF4-FFF2-40B4-BE49-F238E27FC236}">
              <a16:creationId xmlns:a16="http://schemas.microsoft.com/office/drawing/2014/main" id="{2F1F4368-8177-47D3-A141-868CAFC619F9}"/>
            </a:ext>
          </a:extLst>
        </xdr:cNvPr>
        <xdr:cNvSpPr/>
      </xdr:nvSpPr>
      <xdr:spPr>
        <a:xfrm>
          <a:off x="9394190" y="667324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textlink="">
      <xdr:nvSpPr>
        <xdr:cNvPr id="119" name="フローチャート: 判断 118">
          <a:extLst>
            <a:ext uri="{FF2B5EF4-FFF2-40B4-BE49-F238E27FC236}">
              <a16:creationId xmlns:a16="http://schemas.microsoft.com/office/drawing/2014/main" id="{134DF65F-D7F5-4964-BCEE-42ECCE520B5E}"/>
            </a:ext>
          </a:extLst>
        </xdr:cNvPr>
        <xdr:cNvSpPr/>
      </xdr:nvSpPr>
      <xdr:spPr>
        <a:xfrm>
          <a:off x="8632190" y="667777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textlink="">
      <xdr:nvSpPr>
        <xdr:cNvPr id="120" name="フローチャート: 判断 119">
          <a:extLst>
            <a:ext uri="{FF2B5EF4-FFF2-40B4-BE49-F238E27FC236}">
              <a16:creationId xmlns:a16="http://schemas.microsoft.com/office/drawing/2014/main" id="{21E8DA18-ECB8-49EA-8D60-008C5ABEA893}"/>
            </a:ext>
          </a:extLst>
        </xdr:cNvPr>
        <xdr:cNvSpPr/>
      </xdr:nvSpPr>
      <xdr:spPr>
        <a:xfrm>
          <a:off x="7846060" y="663776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textlink="">
      <xdr:nvSpPr>
        <xdr:cNvPr id="121" name="フローチャート: 判断 120">
          <a:extLst>
            <a:ext uri="{FF2B5EF4-FFF2-40B4-BE49-F238E27FC236}">
              <a16:creationId xmlns:a16="http://schemas.microsoft.com/office/drawing/2014/main" id="{5331FD1D-4E53-4D20-B7F9-CA86A0582A0A}"/>
            </a:ext>
          </a:extLst>
        </xdr:cNvPr>
        <xdr:cNvSpPr/>
      </xdr:nvSpPr>
      <xdr:spPr>
        <a:xfrm>
          <a:off x="7029450" y="663285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117564</xdr:rowOff>
    </xdr:from>
    <xdr:to>
      <xdr:col>36</xdr:col>
      <xdr:colOff>165100</xdr:colOff>
      <xdr:row>38</xdr:row>
      <xdr:rowOff>47713</xdr:rowOff>
    </xdr:to>
    <xdr:sp textlink="">
      <xdr:nvSpPr>
        <xdr:cNvPr id="122" name="フローチャート: 判断 121">
          <a:extLst>
            <a:ext uri="{FF2B5EF4-FFF2-40B4-BE49-F238E27FC236}">
              <a16:creationId xmlns:a16="http://schemas.microsoft.com/office/drawing/2014/main" id="{BC55624C-F88B-468C-8722-AC584FDDE07C}"/>
            </a:ext>
          </a:extLst>
        </xdr:cNvPr>
        <xdr:cNvSpPr/>
      </xdr:nvSpPr>
      <xdr:spPr>
        <a:xfrm>
          <a:off x="6231890" y="6461214"/>
          <a:ext cx="109220" cy="10350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3" name="テキスト ボックス 122">
          <a:extLst>
            <a:ext uri="{FF2B5EF4-FFF2-40B4-BE49-F238E27FC236}">
              <a16:creationId xmlns:a16="http://schemas.microsoft.com/office/drawing/2014/main" id="{DC208670-BAB9-48AA-9367-7365369F54CE}"/>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4" name="テキスト ボックス 123">
          <a:extLst>
            <a:ext uri="{FF2B5EF4-FFF2-40B4-BE49-F238E27FC236}">
              <a16:creationId xmlns:a16="http://schemas.microsoft.com/office/drawing/2014/main" id="{0DD98F3F-0DB7-4B61-AC02-9ACADBEB58D6}"/>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5" name="テキスト ボックス 124">
          <a:extLst>
            <a:ext uri="{FF2B5EF4-FFF2-40B4-BE49-F238E27FC236}">
              <a16:creationId xmlns:a16="http://schemas.microsoft.com/office/drawing/2014/main" id="{7D337C85-0EC9-408F-8D61-BE938FEC65CB}"/>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6" name="テキスト ボックス 125">
          <a:extLst>
            <a:ext uri="{FF2B5EF4-FFF2-40B4-BE49-F238E27FC236}">
              <a16:creationId xmlns:a16="http://schemas.microsoft.com/office/drawing/2014/main" id="{F3B40724-9D94-460C-BD43-CAE774434689}"/>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27" name="テキスト ボックス 126">
          <a:extLst>
            <a:ext uri="{FF2B5EF4-FFF2-40B4-BE49-F238E27FC236}">
              <a16:creationId xmlns:a16="http://schemas.microsoft.com/office/drawing/2014/main" id="{63D5F134-E675-4CC6-B6FC-7D7DCF8F0D4A}"/>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159131</xdr:rowOff>
    </xdr:from>
    <xdr:to>
      <xdr:col>55</xdr:col>
      <xdr:colOff>50800</xdr:colOff>
      <xdr:row>38</xdr:row>
      <xdr:rowOff>89281</xdr:rowOff>
    </xdr:to>
    <xdr:sp textlink="">
      <xdr:nvSpPr>
        <xdr:cNvPr id="128" name="楕円 127">
          <a:extLst>
            <a:ext uri="{FF2B5EF4-FFF2-40B4-BE49-F238E27FC236}">
              <a16:creationId xmlns:a16="http://schemas.microsoft.com/office/drawing/2014/main" id="{60325218-0943-45C0-B9A8-2F9E97580CAD}"/>
            </a:ext>
          </a:extLst>
        </xdr:cNvPr>
        <xdr:cNvSpPr/>
      </xdr:nvSpPr>
      <xdr:spPr>
        <a:xfrm>
          <a:off x="9394190" y="6504686"/>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10558</xdr:rowOff>
    </xdr:from>
    <xdr:ext cx="534377" cy="259045"/>
    <xdr:sp textlink="">
      <xdr:nvSpPr>
        <xdr:cNvPr id="129" name="【道路】&#10;一人当たり延長該当値テキスト">
          <a:extLst>
            <a:ext uri="{FF2B5EF4-FFF2-40B4-BE49-F238E27FC236}">
              <a16:creationId xmlns:a16="http://schemas.microsoft.com/office/drawing/2014/main" id="{7964CAA7-B59D-4985-B75A-3FF4B0429EB0}"/>
            </a:ext>
          </a:extLst>
        </xdr:cNvPr>
        <xdr:cNvSpPr txBox="1"/>
      </xdr:nvSpPr>
      <xdr:spPr>
        <a:xfrm>
          <a:off x="9467850" y="635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161417</xdr:rowOff>
    </xdr:from>
    <xdr:to>
      <xdr:col>50</xdr:col>
      <xdr:colOff>165100</xdr:colOff>
      <xdr:row>38</xdr:row>
      <xdr:rowOff>91567</xdr:rowOff>
    </xdr:to>
    <xdr:sp textlink="">
      <xdr:nvSpPr>
        <xdr:cNvPr id="130" name="楕円 129">
          <a:extLst>
            <a:ext uri="{FF2B5EF4-FFF2-40B4-BE49-F238E27FC236}">
              <a16:creationId xmlns:a16="http://schemas.microsoft.com/office/drawing/2014/main" id="{5ADACF9D-1199-485F-84CD-EAD29E527B03}"/>
            </a:ext>
          </a:extLst>
        </xdr:cNvPr>
        <xdr:cNvSpPr/>
      </xdr:nvSpPr>
      <xdr:spPr>
        <a:xfrm>
          <a:off x="8632190" y="650697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38481</xdr:rowOff>
    </xdr:from>
    <xdr:to>
      <xdr:col>55</xdr:col>
      <xdr:colOff>0</xdr:colOff>
      <xdr:row>38</xdr:row>
      <xdr:rowOff>40767</xdr:rowOff>
    </xdr:to>
    <xdr:cxnSp macro="">
      <xdr:nvCxnSpPr>
        <xdr:cNvPr id="131" name="直線コネクタ 130">
          <a:extLst>
            <a:ext uri="{FF2B5EF4-FFF2-40B4-BE49-F238E27FC236}">
              <a16:creationId xmlns:a16="http://schemas.microsoft.com/office/drawing/2014/main" id="{5D0707BE-B032-44D0-936F-A3B5A7FC6862}"/>
            </a:ext>
          </a:extLst>
        </xdr:cNvPr>
        <xdr:cNvCxnSpPr/>
      </xdr:nvCxnSpPr>
      <xdr:spPr>
        <a:xfrm flipV="1">
          <a:off x="8686800" y="6553581"/>
          <a:ext cx="7429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161265</xdr:rowOff>
    </xdr:from>
    <xdr:to>
      <xdr:col>46</xdr:col>
      <xdr:colOff>38100</xdr:colOff>
      <xdr:row>38</xdr:row>
      <xdr:rowOff>91415</xdr:rowOff>
    </xdr:to>
    <xdr:sp textlink="">
      <xdr:nvSpPr>
        <xdr:cNvPr id="132" name="楕円 131">
          <a:extLst>
            <a:ext uri="{FF2B5EF4-FFF2-40B4-BE49-F238E27FC236}">
              <a16:creationId xmlns:a16="http://schemas.microsoft.com/office/drawing/2014/main" id="{4F22EF54-190C-481B-A335-33BE1902E970}"/>
            </a:ext>
          </a:extLst>
        </xdr:cNvPr>
        <xdr:cNvSpPr/>
      </xdr:nvSpPr>
      <xdr:spPr>
        <a:xfrm>
          <a:off x="7846060" y="650682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40615</xdr:rowOff>
    </xdr:from>
    <xdr:to>
      <xdr:col>50</xdr:col>
      <xdr:colOff>114300</xdr:colOff>
      <xdr:row>38</xdr:row>
      <xdr:rowOff>40767</xdr:rowOff>
    </xdr:to>
    <xdr:cxnSp macro="">
      <xdr:nvCxnSpPr>
        <xdr:cNvPr id="133" name="直線コネクタ 132">
          <a:extLst>
            <a:ext uri="{FF2B5EF4-FFF2-40B4-BE49-F238E27FC236}">
              <a16:creationId xmlns:a16="http://schemas.microsoft.com/office/drawing/2014/main" id="{7CFFC42E-B9DC-4D63-A77D-13EF200AE0A8}"/>
            </a:ext>
          </a:extLst>
        </xdr:cNvPr>
        <xdr:cNvCxnSpPr/>
      </xdr:nvCxnSpPr>
      <xdr:spPr>
        <a:xfrm>
          <a:off x="7889240" y="6555715"/>
          <a:ext cx="79756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163894</xdr:rowOff>
    </xdr:from>
    <xdr:to>
      <xdr:col>41</xdr:col>
      <xdr:colOff>101600</xdr:colOff>
      <xdr:row>38</xdr:row>
      <xdr:rowOff>94044</xdr:rowOff>
    </xdr:to>
    <xdr:sp textlink="">
      <xdr:nvSpPr>
        <xdr:cNvPr id="134" name="楕円 133">
          <a:extLst>
            <a:ext uri="{FF2B5EF4-FFF2-40B4-BE49-F238E27FC236}">
              <a16:creationId xmlns:a16="http://schemas.microsoft.com/office/drawing/2014/main" id="{0450535B-E952-4886-AF49-2B318AD3F33D}"/>
            </a:ext>
          </a:extLst>
        </xdr:cNvPr>
        <xdr:cNvSpPr/>
      </xdr:nvSpPr>
      <xdr:spPr>
        <a:xfrm>
          <a:off x="7029450" y="651135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40615</xdr:rowOff>
    </xdr:from>
    <xdr:to>
      <xdr:col>45</xdr:col>
      <xdr:colOff>177800</xdr:colOff>
      <xdr:row>38</xdr:row>
      <xdr:rowOff>43244</xdr:rowOff>
    </xdr:to>
    <xdr:cxnSp macro="">
      <xdr:nvCxnSpPr>
        <xdr:cNvPr id="135" name="直線コネクタ 134">
          <a:extLst>
            <a:ext uri="{FF2B5EF4-FFF2-40B4-BE49-F238E27FC236}">
              <a16:creationId xmlns:a16="http://schemas.microsoft.com/office/drawing/2014/main" id="{DD84B7FE-19B3-4DB5-8AE3-DA0872ED292B}"/>
            </a:ext>
          </a:extLst>
        </xdr:cNvPr>
        <xdr:cNvCxnSpPr/>
      </xdr:nvCxnSpPr>
      <xdr:spPr>
        <a:xfrm flipV="1">
          <a:off x="7084060" y="6555715"/>
          <a:ext cx="805180" cy="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161607</xdr:rowOff>
    </xdr:from>
    <xdr:to>
      <xdr:col>36</xdr:col>
      <xdr:colOff>165100</xdr:colOff>
      <xdr:row>38</xdr:row>
      <xdr:rowOff>91757</xdr:rowOff>
    </xdr:to>
    <xdr:sp textlink="">
      <xdr:nvSpPr>
        <xdr:cNvPr id="136" name="楕円 135">
          <a:extLst>
            <a:ext uri="{FF2B5EF4-FFF2-40B4-BE49-F238E27FC236}">
              <a16:creationId xmlns:a16="http://schemas.microsoft.com/office/drawing/2014/main" id="{7ED25D87-6D2E-4BD8-AC58-F29F09C16700}"/>
            </a:ext>
          </a:extLst>
        </xdr:cNvPr>
        <xdr:cNvSpPr/>
      </xdr:nvSpPr>
      <xdr:spPr>
        <a:xfrm>
          <a:off x="6231890" y="650716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40957</xdr:rowOff>
    </xdr:from>
    <xdr:to>
      <xdr:col>41</xdr:col>
      <xdr:colOff>50800</xdr:colOff>
      <xdr:row>38</xdr:row>
      <xdr:rowOff>43244</xdr:rowOff>
    </xdr:to>
    <xdr:cxnSp macro="">
      <xdr:nvCxnSpPr>
        <xdr:cNvPr id="137" name="直線コネクタ 136">
          <a:extLst>
            <a:ext uri="{FF2B5EF4-FFF2-40B4-BE49-F238E27FC236}">
              <a16:creationId xmlns:a16="http://schemas.microsoft.com/office/drawing/2014/main" id="{52454B17-812F-4315-BBB4-35CCBD94F00C}"/>
            </a:ext>
          </a:extLst>
        </xdr:cNvPr>
        <xdr:cNvCxnSpPr/>
      </xdr:nvCxnSpPr>
      <xdr:spPr>
        <a:xfrm>
          <a:off x="6286500" y="6556057"/>
          <a:ext cx="79756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textlink="">
      <xdr:nvSpPr>
        <xdr:cNvPr id="138" name="n_1aveValue【道路】&#10;一人当たり延長">
          <a:extLst>
            <a:ext uri="{FF2B5EF4-FFF2-40B4-BE49-F238E27FC236}">
              <a16:creationId xmlns:a16="http://schemas.microsoft.com/office/drawing/2014/main" id="{BA729D38-F9ED-4D6F-BB8D-2EEABD44C687}"/>
            </a:ext>
          </a:extLst>
        </xdr:cNvPr>
        <xdr:cNvSpPr txBox="1"/>
      </xdr:nvSpPr>
      <xdr:spPr>
        <a:xfrm>
          <a:off x="8422151" y="6770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textlink="">
      <xdr:nvSpPr>
        <xdr:cNvPr id="139" name="n_2aveValue【道路】&#10;一人当たり延長">
          <a:extLst>
            <a:ext uri="{FF2B5EF4-FFF2-40B4-BE49-F238E27FC236}">
              <a16:creationId xmlns:a16="http://schemas.microsoft.com/office/drawing/2014/main" id="{8355125B-2DCA-49B8-BB1F-C8B0679CC29B}"/>
            </a:ext>
          </a:extLst>
        </xdr:cNvPr>
        <xdr:cNvSpPr txBox="1"/>
      </xdr:nvSpPr>
      <xdr:spPr>
        <a:xfrm>
          <a:off x="7641101" y="6730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textlink="">
      <xdr:nvSpPr>
        <xdr:cNvPr id="140" name="n_3aveValue【道路】&#10;一人当たり延長">
          <a:extLst>
            <a:ext uri="{FF2B5EF4-FFF2-40B4-BE49-F238E27FC236}">
              <a16:creationId xmlns:a16="http://schemas.microsoft.com/office/drawing/2014/main" id="{88BE7AAA-1278-4F7E-864D-4E9FD3093ECE}"/>
            </a:ext>
          </a:extLst>
        </xdr:cNvPr>
        <xdr:cNvSpPr txBox="1"/>
      </xdr:nvSpPr>
      <xdr:spPr>
        <a:xfrm>
          <a:off x="6854971" y="67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64241</xdr:rowOff>
    </xdr:from>
    <xdr:ext cx="534377" cy="259045"/>
    <xdr:sp textlink="">
      <xdr:nvSpPr>
        <xdr:cNvPr id="141" name="n_4aveValue【道路】&#10;一人当たり延長">
          <a:extLst>
            <a:ext uri="{FF2B5EF4-FFF2-40B4-BE49-F238E27FC236}">
              <a16:creationId xmlns:a16="http://schemas.microsoft.com/office/drawing/2014/main" id="{4E256BCB-BBD6-47D4-9A99-7F9E8371462C}"/>
            </a:ext>
          </a:extLst>
        </xdr:cNvPr>
        <xdr:cNvSpPr txBox="1"/>
      </xdr:nvSpPr>
      <xdr:spPr>
        <a:xfrm>
          <a:off x="6038361" y="623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108094</xdr:rowOff>
    </xdr:from>
    <xdr:ext cx="534377" cy="259045"/>
    <xdr:sp textlink="">
      <xdr:nvSpPr>
        <xdr:cNvPr id="142" name="n_1mainValue【道路】&#10;一人当たり延長">
          <a:extLst>
            <a:ext uri="{FF2B5EF4-FFF2-40B4-BE49-F238E27FC236}">
              <a16:creationId xmlns:a16="http://schemas.microsoft.com/office/drawing/2014/main" id="{F36C4128-F483-4446-89C5-D786BBBCE676}"/>
            </a:ext>
          </a:extLst>
        </xdr:cNvPr>
        <xdr:cNvSpPr txBox="1"/>
      </xdr:nvSpPr>
      <xdr:spPr>
        <a:xfrm>
          <a:off x="8422151" y="627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107942</xdr:rowOff>
    </xdr:from>
    <xdr:ext cx="534377" cy="259045"/>
    <xdr:sp textlink="">
      <xdr:nvSpPr>
        <xdr:cNvPr id="143" name="n_2mainValue【道路】&#10;一人当たり延長">
          <a:extLst>
            <a:ext uri="{FF2B5EF4-FFF2-40B4-BE49-F238E27FC236}">
              <a16:creationId xmlns:a16="http://schemas.microsoft.com/office/drawing/2014/main" id="{8F8862DA-53DA-4357-9496-1FE9CF6AA302}"/>
            </a:ext>
          </a:extLst>
        </xdr:cNvPr>
        <xdr:cNvSpPr txBox="1"/>
      </xdr:nvSpPr>
      <xdr:spPr>
        <a:xfrm>
          <a:off x="7641101" y="627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110570</xdr:rowOff>
    </xdr:from>
    <xdr:ext cx="534377" cy="259045"/>
    <xdr:sp textlink="">
      <xdr:nvSpPr>
        <xdr:cNvPr id="144" name="n_3mainValue【道路】&#10;一人当たり延長">
          <a:extLst>
            <a:ext uri="{FF2B5EF4-FFF2-40B4-BE49-F238E27FC236}">
              <a16:creationId xmlns:a16="http://schemas.microsoft.com/office/drawing/2014/main" id="{E830D5D7-EFE9-4129-940A-C80AFB6D14A6}"/>
            </a:ext>
          </a:extLst>
        </xdr:cNvPr>
        <xdr:cNvSpPr txBox="1"/>
      </xdr:nvSpPr>
      <xdr:spPr>
        <a:xfrm>
          <a:off x="6854971" y="628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82884</xdr:rowOff>
    </xdr:from>
    <xdr:ext cx="534377" cy="259045"/>
    <xdr:sp textlink="">
      <xdr:nvSpPr>
        <xdr:cNvPr id="145" name="n_4mainValue【道路】&#10;一人当たり延長">
          <a:extLst>
            <a:ext uri="{FF2B5EF4-FFF2-40B4-BE49-F238E27FC236}">
              <a16:creationId xmlns:a16="http://schemas.microsoft.com/office/drawing/2014/main" id="{0F28F764-7208-4F0F-B3D9-127E53437D1B}"/>
            </a:ext>
          </a:extLst>
        </xdr:cNvPr>
        <xdr:cNvSpPr txBox="1"/>
      </xdr:nvSpPr>
      <xdr:spPr>
        <a:xfrm>
          <a:off x="6038361" y="6599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6" name="正方形/長方形 145">
          <a:extLst>
            <a:ext uri="{FF2B5EF4-FFF2-40B4-BE49-F238E27FC236}">
              <a16:creationId xmlns:a16="http://schemas.microsoft.com/office/drawing/2014/main" id="{83896470-9D6B-4C8F-AFBC-ACF26F986587}"/>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47" name="正方形/長方形 146">
          <a:extLst>
            <a:ext uri="{FF2B5EF4-FFF2-40B4-BE49-F238E27FC236}">
              <a16:creationId xmlns:a16="http://schemas.microsoft.com/office/drawing/2014/main" id="{D27E77B7-1A33-4191-AAA5-55E568D62EAB}"/>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48" name="正方形/長方形 147">
          <a:extLst>
            <a:ext uri="{FF2B5EF4-FFF2-40B4-BE49-F238E27FC236}">
              <a16:creationId xmlns:a16="http://schemas.microsoft.com/office/drawing/2014/main" id="{8BD43265-1F3F-43FF-920B-C0B265E09C30}"/>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49" name="正方形/長方形 148">
          <a:extLst>
            <a:ext uri="{FF2B5EF4-FFF2-40B4-BE49-F238E27FC236}">
              <a16:creationId xmlns:a16="http://schemas.microsoft.com/office/drawing/2014/main" id="{3E662503-27F0-4BB7-98E4-51DA28B72850}"/>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0" name="正方形/長方形 149">
          <a:extLst>
            <a:ext uri="{FF2B5EF4-FFF2-40B4-BE49-F238E27FC236}">
              <a16:creationId xmlns:a16="http://schemas.microsoft.com/office/drawing/2014/main" id="{7EF3497B-7E2E-40A5-B492-818C2073F6B7}"/>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1" name="正方形/長方形 150">
          <a:extLst>
            <a:ext uri="{FF2B5EF4-FFF2-40B4-BE49-F238E27FC236}">
              <a16:creationId xmlns:a16="http://schemas.microsoft.com/office/drawing/2014/main" id="{FE08FF57-95AF-409F-A723-C09082C3E959}"/>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2" name="正方形/長方形 151">
          <a:extLst>
            <a:ext uri="{FF2B5EF4-FFF2-40B4-BE49-F238E27FC236}">
              <a16:creationId xmlns:a16="http://schemas.microsoft.com/office/drawing/2014/main" id="{E9F5B7C3-59C2-4BCE-BA13-E48F06E7F361}"/>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3" name="正方形/長方形 152">
          <a:extLst>
            <a:ext uri="{FF2B5EF4-FFF2-40B4-BE49-F238E27FC236}">
              <a16:creationId xmlns:a16="http://schemas.microsoft.com/office/drawing/2014/main" id="{7E316C24-E90A-4AFF-B878-4DDA06F3728E}"/>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4" name="テキスト ボックス 153">
          <a:extLst>
            <a:ext uri="{FF2B5EF4-FFF2-40B4-BE49-F238E27FC236}">
              <a16:creationId xmlns:a16="http://schemas.microsoft.com/office/drawing/2014/main" id="{A3BB354F-2B22-4E22-AD1F-3C0D2DB23114}"/>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2075B34-EEE8-45F1-BB47-630976AD54AE}"/>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6" name="テキスト ボックス 155">
          <a:extLst>
            <a:ext uri="{FF2B5EF4-FFF2-40B4-BE49-F238E27FC236}">
              <a16:creationId xmlns:a16="http://schemas.microsoft.com/office/drawing/2014/main" id="{4730417F-A004-497F-8550-AD1B2CA53524}"/>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FD65BF82-871D-4ED4-B6C2-439F9F499B72}"/>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textlink="">
      <xdr:nvSpPr>
        <xdr:cNvPr id="158" name="テキスト ボックス 157">
          <a:extLst>
            <a:ext uri="{FF2B5EF4-FFF2-40B4-BE49-F238E27FC236}">
              <a16:creationId xmlns:a16="http://schemas.microsoft.com/office/drawing/2014/main" id="{67FB4502-7DE4-460A-8563-4EF39E21F580}"/>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BCC84CB-F920-4262-A017-D7E184946649}"/>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textlink="">
      <xdr:nvSpPr>
        <xdr:cNvPr id="160" name="テキスト ボックス 159">
          <a:extLst>
            <a:ext uri="{FF2B5EF4-FFF2-40B4-BE49-F238E27FC236}">
              <a16:creationId xmlns:a16="http://schemas.microsoft.com/office/drawing/2014/main" id="{8BB5AC59-2E42-421F-9460-99F370B3FC78}"/>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A30131C2-6D9C-4DAE-8931-B345ACEFF3D1}"/>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textlink="">
      <xdr:nvSpPr>
        <xdr:cNvPr id="162" name="テキスト ボックス 161">
          <a:extLst>
            <a:ext uri="{FF2B5EF4-FFF2-40B4-BE49-F238E27FC236}">
              <a16:creationId xmlns:a16="http://schemas.microsoft.com/office/drawing/2014/main" id="{DF1B1809-2E20-469E-914E-12E14329F438}"/>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D7030B80-FA1D-45E8-B297-41C633573D8B}"/>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textlink="">
      <xdr:nvSpPr>
        <xdr:cNvPr id="164" name="テキスト ボックス 163">
          <a:extLst>
            <a:ext uri="{FF2B5EF4-FFF2-40B4-BE49-F238E27FC236}">
              <a16:creationId xmlns:a16="http://schemas.microsoft.com/office/drawing/2014/main" id="{505995D2-3638-4AD5-A590-8AAD995F5F82}"/>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5241A8EE-9683-448F-88EC-F15A4F20D12C}"/>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textlink="">
      <xdr:nvSpPr>
        <xdr:cNvPr id="166" name="テキスト ボックス 165">
          <a:extLst>
            <a:ext uri="{FF2B5EF4-FFF2-40B4-BE49-F238E27FC236}">
              <a16:creationId xmlns:a16="http://schemas.microsoft.com/office/drawing/2014/main" id="{0B89D2F1-64E5-4394-B66B-A64996D6811E}"/>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A0E972F7-6AFB-422C-AF0B-56685C00C3D4}"/>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textlink="">
      <xdr:nvSpPr>
        <xdr:cNvPr id="168" name="テキスト ボックス 167">
          <a:extLst>
            <a:ext uri="{FF2B5EF4-FFF2-40B4-BE49-F238E27FC236}">
              <a16:creationId xmlns:a16="http://schemas.microsoft.com/office/drawing/2014/main" id="{BF111749-E14B-459E-B79B-7648CA02AE83}"/>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5D3607-EECA-41C3-B681-77A1BF9C7D6E}"/>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170" name="【橋りょう・トンネル】&#10;有形固定資産減価償却率グラフ枠">
          <a:extLst>
            <a:ext uri="{FF2B5EF4-FFF2-40B4-BE49-F238E27FC236}">
              <a16:creationId xmlns:a16="http://schemas.microsoft.com/office/drawing/2014/main" id="{3D2C1882-996F-4C39-AE7D-23A3CC9C760A}"/>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43C22175-F33B-408B-987D-59020F9F919A}"/>
            </a:ext>
          </a:extLst>
        </xdr:cNvPr>
        <xdr:cNvCxnSpPr/>
      </xdr:nvCxnSpPr>
      <xdr:spPr>
        <a:xfrm flipV="1">
          <a:off x="4173855" y="9550854"/>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textlink="">
      <xdr:nvSpPr>
        <xdr:cNvPr id="172" name="【橋りょう・トンネル】&#10;有形固定資産減価償却率最小値テキスト">
          <a:extLst>
            <a:ext uri="{FF2B5EF4-FFF2-40B4-BE49-F238E27FC236}">
              <a16:creationId xmlns:a16="http://schemas.microsoft.com/office/drawing/2014/main" id="{6D45CB40-24A2-45D4-B7C4-8A3A62CF5F8A}"/>
            </a:ext>
          </a:extLst>
        </xdr:cNvPr>
        <xdr:cNvSpPr txBox="1"/>
      </xdr:nvSpPr>
      <xdr:spPr>
        <a:xfrm>
          <a:off x="4212590" y="1094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7370FD1E-520F-494E-AE3F-CE9C2F80B61F}"/>
            </a:ext>
          </a:extLst>
        </xdr:cNvPr>
        <xdr:cNvCxnSpPr/>
      </xdr:nvCxnSpPr>
      <xdr:spPr>
        <a:xfrm>
          <a:off x="4112260" y="109415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textlink="">
      <xdr:nvSpPr>
        <xdr:cNvPr id="174" name="【橋りょう・トンネル】&#10;有形固定資産減価償却率最大値テキスト">
          <a:extLst>
            <a:ext uri="{FF2B5EF4-FFF2-40B4-BE49-F238E27FC236}">
              <a16:creationId xmlns:a16="http://schemas.microsoft.com/office/drawing/2014/main" id="{A3936A40-D09D-4003-8DE2-BD59C92BDA33}"/>
            </a:ext>
          </a:extLst>
        </xdr:cNvPr>
        <xdr:cNvSpPr txBox="1"/>
      </xdr:nvSpPr>
      <xdr:spPr>
        <a:xfrm>
          <a:off x="4212590" y="93222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7AB65A72-C07F-453E-A027-8BD642308D6A}"/>
            </a:ext>
          </a:extLst>
        </xdr:cNvPr>
        <xdr:cNvCxnSpPr/>
      </xdr:nvCxnSpPr>
      <xdr:spPr>
        <a:xfrm>
          <a:off x="4112260" y="9550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textlink="">
      <xdr:nvSpPr>
        <xdr:cNvPr id="176" name="【橋りょう・トンネル】&#10;有形固定資産減価償却率平均値テキスト">
          <a:extLst>
            <a:ext uri="{FF2B5EF4-FFF2-40B4-BE49-F238E27FC236}">
              <a16:creationId xmlns:a16="http://schemas.microsoft.com/office/drawing/2014/main" id="{C877EE2B-4700-4F51-817B-2052347F6CEF}"/>
            </a:ext>
          </a:extLst>
        </xdr:cNvPr>
        <xdr:cNvSpPr txBox="1"/>
      </xdr:nvSpPr>
      <xdr:spPr>
        <a:xfrm>
          <a:off x="4212590" y="10445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textlink="">
      <xdr:nvSpPr>
        <xdr:cNvPr id="177" name="フローチャート: 判断 176">
          <a:extLst>
            <a:ext uri="{FF2B5EF4-FFF2-40B4-BE49-F238E27FC236}">
              <a16:creationId xmlns:a16="http://schemas.microsoft.com/office/drawing/2014/main" id="{995F7C8C-DEB6-4E6D-904C-9A796F876CDA}"/>
            </a:ext>
          </a:extLst>
        </xdr:cNvPr>
        <xdr:cNvSpPr/>
      </xdr:nvSpPr>
      <xdr:spPr>
        <a:xfrm>
          <a:off x="4131310" y="1046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textlink="">
      <xdr:nvSpPr>
        <xdr:cNvPr id="178" name="フローチャート: 判断 177">
          <a:extLst>
            <a:ext uri="{FF2B5EF4-FFF2-40B4-BE49-F238E27FC236}">
              <a16:creationId xmlns:a16="http://schemas.microsoft.com/office/drawing/2014/main" id="{6CCC480D-9056-4E67-BDAD-FCB4AD4BB852}"/>
            </a:ext>
          </a:extLst>
        </xdr:cNvPr>
        <xdr:cNvSpPr/>
      </xdr:nvSpPr>
      <xdr:spPr>
        <a:xfrm>
          <a:off x="3388360" y="1044711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textlink="">
      <xdr:nvSpPr>
        <xdr:cNvPr id="179" name="フローチャート: 判断 178">
          <a:extLst>
            <a:ext uri="{FF2B5EF4-FFF2-40B4-BE49-F238E27FC236}">
              <a16:creationId xmlns:a16="http://schemas.microsoft.com/office/drawing/2014/main" id="{8DBA4D64-8A8C-4FB7-B1B1-051E6F6CD8F0}"/>
            </a:ext>
          </a:extLst>
        </xdr:cNvPr>
        <xdr:cNvSpPr/>
      </xdr:nvSpPr>
      <xdr:spPr>
        <a:xfrm>
          <a:off x="2571750" y="1042125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textlink="">
      <xdr:nvSpPr>
        <xdr:cNvPr id="180" name="フローチャート: 判断 179">
          <a:extLst>
            <a:ext uri="{FF2B5EF4-FFF2-40B4-BE49-F238E27FC236}">
              <a16:creationId xmlns:a16="http://schemas.microsoft.com/office/drawing/2014/main" id="{C03924EF-0332-4A17-AB8E-4166B73F9D46}"/>
            </a:ext>
          </a:extLst>
        </xdr:cNvPr>
        <xdr:cNvSpPr/>
      </xdr:nvSpPr>
      <xdr:spPr>
        <a:xfrm>
          <a:off x="1774190" y="103943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164737</xdr:rowOff>
    </xdr:from>
    <xdr:to>
      <xdr:col>6</xdr:col>
      <xdr:colOff>38100</xdr:colOff>
      <xdr:row>61</xdr:row>
      <xdr:rowOff>94887</xdr:rowOff>
    </xdr:to>
    <xdr:sp textlink="">
      <xdr:nvSpPr>
        <xdr:cNvPr id="181" name="フローチャート: 判断 180">
          <a:extLst>
            <a:ext uri="{FF2B5EF4-FFF2-40B4-BE49-F238E27FC236}">
              <a16:creationId xmlns:a16="http://schemas.microsoft.com/office/drawing/2014/main" id="{67281CD8-3B88-401D-9E43-77CFFE0CC92C}"/>
            </a:ext>
          </a:extLst>
        </xdr:cNvPr>
        <xdr:cNvSpPr/>
      </xdr:nvSpPr>
      <xdr:spPr>
        <a:xfrm>
          <a:off x="988060" y="104555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2" name="テキスト ボックス 181">
          <a:extLst>
            <a:ext uri="{FF2B5EF4-FFF2-40B4-BE49-F238E27FC236}">
              <a16:creationId xmlns:a16="http://schemas.microsoft.com/office/drawing/2014/main" id="{77572A2C-D73C-4DD9-9C30-54461C85FA5E}"/>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3" name="テキスト ボックス 182">
          <a:extLst>
            <a:ext uri="{FF2B5EF4-FFF2-40B4-BE49-F238E27FC236}">
              <a16:creationId xmlns:a16="http://schemas.microsoft.com/office/drawing/2014/main" id="{3AA924CD-7463-4D6D-8E5F-8A90DC949F2C}"/>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4" name="テキスト ボックス 183">
          <a:extLst>
            <a:ext uri="{FF2B5EF4-FFF2-40B4-BE49-F238E27FC236}">
              <a16:creationId xmlns:a16="http://schemas.microsoft.com/office/drawing/2014/main" id="{120DBD61-9E7D-4956-AB6E-C029AB41F28E}"/>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5" name="テキスト ボックス 184">
          <a:extLst>
            <a:ext uri="{FF2B5EF4-FFF2-40B4-BE49-F238E27FC236}">
              <a16:creationId xmlns:a16="http://schemas.microsoft.com/office/drawing/2014/main" id="{28C542FF-F216-4CB6-A57A-4F1500D13783}"/>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6" name="テキスト ボックス 185">
          <a:extLst>
            <a:ext uri="{FF2B5EF4-FFF2-40B4-BE49-F238E27FC236}">
              <a16:creationId xmlns:a16="http://schemas.microsoft.com/office/drawing/2014/main" id="{11EC6E72-D068-4EB9-A4AF-F45262F4597D}"/>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92891</xdr:rowOff>
    </xdr:from>
    <xdr:to>
      <xdr:col>24</xdr:col>
      <xdr:colOff>114300</xdr:colOff>
      <xdr:row>60</xdr:row>
      <xdr:rowOff>23041</xdr:rowOff>
    </xdr:to>
    <xdr:sp textlink="">
      <xdr:nvSpPr>
        <xdr:cNvPr id="187" name="楕円 186">
          <a:extLst>
            <a:ext uri="{FF2B5EF4-FFF2-40B4-BE49-F238E27FC236}">
              <a16:creationId xmlns:a16="http://schemas.microsoft.com/office/drawing/2014/main" id="{85D886B0-FB0B-43DC-91CE-783B0CD8D84C}"/>
            </a:ext>
          </a:extLst>
        </xdr:cNvPr>
        <xdr:cNvSpPr/>
      </xdr:nvSpPr>
      <xdr:spPr>
        <a:xfrm>
          <a:off x="4131310" y="1021225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115768</xdr:rowOff>
    </xdr:from>
    <xdr:ext cx="405111" cy="259045"/>
    <xdr:sp textlink="">
      <xdr:nvSpPr>
        <xdr:cNvPr id="188" name="【橋りょう・トンネル】&#10;有形固定資産減価償却率該当値テキスト">
          <a:extLst>
            <a:ext uri="{FF2B5EF4-FFF2-40B4-BE49-F238E27FC236}">
              <a16:creationId xmlns:a16="http://schemas.microsoft.com/office/drawing/2014/main" id="{2BF1ED0A-03C7-4FEA-98EF-61557E14889D}"/>
            </a:ext>
          </a:extLst>
        </xdr:cNvPr>
        <xdr:cNvSpPr txBox="1"/>
      </xdr:nvSpPr>
      <xdr:spPr>
        <a:xfrm>
          <a:off x="4212590" y="10059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70031</xdr:rowOff>
    </xdr:from>
    <xdr:to>
      <xdr:col>20</xdr:col>
      <xdr:colOff>38100</xdr:colOff>
      <xdr:row>60</xdr:row>
      <xdr:rowOff>181</xdr:rowOff>
    </xdr:to>
    <xdr:sp textlink="">
      <xdr:nvSpPr>
        <xdr:cNvPr id="189" name="楕円 188">
          <a:extLst>
            <a:ext uri="{FF2B5EF4-FFF2-40B4-BE49-F238E27FC236}">
              <a16:creationId xmlns:a16="http://schemas.microsoft.com/office/drawing/2014/main" id="{8EBF8953-2C2F-483B-B2BE-F596B6622A26}"/>
            </a:ext>
          </a:extLst>
        </xdr:cNvPr>
        <xdr:cNvSpPr/>
      </xdr:nvSpPr>
      <xdr:spPr>
        <a:xfrm>
          <a:off x="3388360" y="1018367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120831</xdr:rowOff>
    </xdr:from>
    <xdr:to>
      <xdr:col>24</xdr:col>
      <xdr:colOff>63500</xdr:colOff>
      <xdr:row>59</xdr:row>
      <xdr:rowOff>143691</xdr:rowOff>
    </xdr:to>
    <xdr:cxnSp macro="">
      <xdr:nvCxnSpPr>
        <xdr:cNvPr id="190" name="直線コネクタ 189">
          <a:extLst>
            <a:ext uri="{FF2B5EF4-FFF2-40B4-BE49-F238E27FC236}">
              <a16:creationId xmlns:a16="http://schemas.microsoft.com/office/drawing/2014/main" id="{E423140F-2B25-48E8-9672-E12CD78EACE6}"/>
            </a:ext>
          </a:extLst>
        </xdr:cNvPr>
        <xdr:cNvCxnSpPr/>
      </xdr:nvCxnSpPr>
      <xdr:spPr>
        <a:xfrm>
          <a:off x="3431540" y="10238286"/>
          <a:ext cx="7429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47172</xdr:rowOff>
    </xdr:from>
    <xdr:to>
      <xdr:col>15</xdr:col>
      <xdr:colOff>101600</xdr:colOff>
      <xdr:row>59</xdr:row>
      <xdr:rowOff>148772</xdr:rowOff>
    </xdr:to>
    <xdr:sp textlink="">
      <xdr:nvSpPr>
        <xdr:cNvPr id="191" name="楕円 190">
          <a:extLst>
            <a:ext uri="{FF2B5EF4-FFF2-40B4-BE49-F238E27FC236}">
              <a16:creationId xmlns:a16="http://schemas.microsoft.com/office/drawing/2014/main" id="{7C38BED0-7FD8-4A4C-BC56-1B62B0A84846}"/>
            </a:ext>
          </a:extLst>
        </xdr:cNvPr>
        <xdr:cNvSpPr/>
      </xdr:nvSpPr>
      <xdr:spPr>
        <a:xfrm>
          <a:off x="2571750" y="1016462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97972</xdr:rowOff>
    </xdr:from>
    <xdr:to>
      <xdr:col>19</xdr:col>
      <xdr:colOff>177800</xdr:colOff>
      <xdr:row>59</xdr:row>
      <xdr:rowOff>120831</xdr:rowOff>
    </xdr:to>
    <xdr:cxnSp macro="">
      <xdr:nvCxnSpPr>
        <xdr:cNvPr id="192" name="直線コネクタ 191">
          <a:extLst>
            <a:ext uri="{FF2B5EF4-FFF2-40B4-BE49-F238E27FC236}">
              <a16:creationId xmlns:a16="http://schemas.microsoft.com/office/drawing/2014/main" id="{0AB372C1-8B63-4BA2-BD48-914E1F9A46DB}"/>
            </a:ext>
          </a:extLst>
        </xdr:cNvPr>
        <xdr:cNvCxnSpPr/>
      </xdr:nvCxnSpPr>
      <xdr:spPr>
        <a:xfrm>
          <a:off x="2626360" y="10209712"/>
          <a:ext cx="80518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22678</xdr:rowOff>
    </xdr:from>
    <xdr:to>
      <xdr:col>10</xdr:col>
      <xdr:colOff>165100</xdr:colOff>
      <xdr:row>59</xdr:row>
      <xdr:rowOff>124278</xdr:rowOff>
    </xdr:to>
    <xdr:sp textlink="">
      <xdr:nvSpPr>
        <xdr:cNvPr id="193" name="楕円 192">
          <a:extLst>
            <a:ext uri="{FF2B5EF4-FFF2-40B4-BE49-F238E27FC236}">
              <a16:creationId xmlns:a16="http://schemas.microsoft.com/office/drawing/2014/main" id="{96527C87-21C6-4187-88C2-38B09EE51D9E}"/>
            </a:ext>
          </a:extLst>
        </xdr:cNvPr>
        <xdr:cNvSpPr/>
      </xdr:nvSpPr>
      <xdr:spPr>
        <a:xfrm>
          <a:off x="1774190" y="1013441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73478</xdr:rowOff>
    </xdr:from>
    <xdr:to>
      <xdr:col>15</xdr:col>
      <xdr:colOff>50800</xdr:colOff>
      <xdr:row>59</xdr:row>
      <xdr:rowOff>97972</xdr:rowOff>
    </xdr:to>
    <xdr:cxnSp macro="">
      <xdr:nvCxnSpPr>
        <xdr:cNvPr id="194" name="直線コネクタ 193">
          <a:extLst>
            <a:ext uri="{FF2B5EF4-FFF2-40B4-BE49-F238E27FC236}">
              <a16:creationId xmlns:a16="http://schemas.microsoft.com/office/drawing/2014/main" id="{5639BD42-C151-47E5-B570-243E585D1297}"/>
            </a:ext>
          </a:extLst>
        </xdr:cNvPr>
        <xdr:cNvCxnSpPr/>
      </xdr:nvCxnSpPr>
      <xdr:spPr>
        <a:xfrm>
          <a:off x="1828800" y="10189028"/>
          <a:ext cx="797560" cy="2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171269</xdr:rowOff>
    </xdr:from>
    <xdr:to>
      <xdr:col>6</xdr:col>
      <xdr:colOff>38100</xdr:colOff>
      <xdr:row>59</xdr:row>
      <xdr:rowOff>101419</xdr:rowOff>
    </xdr:to>
    <xdr:sp textlink="">
      <xdr:nvSpPr>
        <xdr:cNvPr id="195" name="楕円 194">
          <a:extLst>
            <a:ext uri="{FF2B5EF4-FFF2-40B4-BE49-F238E27FC236}">
              <a16:creationId xmlns:a16="http://schemas.microsoft.com/office/drawing/2014/main" id="{DFCA9648-8F9B-4391-88D4-D111F5148BD5}"/>
            </a:ext>
          </a:extLst>
        </xdr:cNvPr>
        <xdr:cNvSpPr/>
      </xdr:nvSpPr>
      <xdr:spPr>
        <a:xfrm>
          <a:off x="988060" y="10119179"/>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50619</xdr:rowOff>
    </xdr:from>
    <xdr:to>
      <xdr:col>10</xdr:col>
      <xdr:colOff>114300</xdr:colOff>
      <xdr:row>59</xdr:row>
      <xdr:rowOff>73478</xdr:rowOff>
    </xdr:to>
    <xdr:cxnSp macro="">
      <xdr:nvCxnSpPr>
        <xdr:cNvPr id="196" name="直線コネクタ 195">
          <a:extLst>
            <a:ext uri="{FF2B5EF4-FFF2-40B4-BE49-F238E27FC236}">
              <a16:creationId xmlns:a16="http://schemas.microsoft.com/office/drawing/2014/main" id="{F6FDFE86-E776-4777-B413-99A7AE8B50E5}"/>
            </a:ext>
          </a:extLst>
        </xdr:cNvPr>
        <xdr:cNvCxnSpPr/>
      </xdr:nvCxnSpPr>
      <xdr:spPr>
        <a:xfrm>
          <a:off x="1031240" y="10169979"/>
          <a:ext cx="79756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textlink="">
      <xdr:nvSpPr>
        <xdr:cNvPr id="197" name="n_1aveValue【橋りょう・トンネル】&#10;有形固定資産減価償却率">
          <a:extLst>
            <a:ext uri="{FF2B5EF4-FFF2-40B4-BE49-F238E27FC236}">
              <a16:creationId xmlns:a16="http://schemas.microsoft.com/office/drawing/2014/main" id="{70F79332-1708-4558-A3C3-687C7929142B}"/>
            </a:ext>
          </a:extLst>
        </xdr:cNvPr>
        <xdr:cNvSpPr txBox="1"/>
      </xdr:nvSpPr>
      <xdr:spPr>
        <a:xfrm>
          <a:off x="32391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textlink="">
      <xdr:nvSpPr>
        <xdr:cNvPr id="198" name="n_2aveValue【橋りょう・トンネル】&#10;有形固定資産減価償却率">
          <a:extLst>
            <a:ext uri="{FF2B5EF4-FFF2-40B4-BE49-F238E27FC236}">
              <a16:creationId xmlns:a16="http://schemas.microsoft.com/office/drawing/2014/main" id="{30C26E0E-8E53-445A-8DC8-C785CBC74FC1}"/>
            </a:ext>
          </a:extLst>
        </xdr:cNvPr>
        <xdr:cNvSpPr txBox="1"/>
      </xdr:nvSpPr>
      <xdr:spPr>
        <a:xfrm>
          <a:off x="2439044" y="10513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textlink="">
      <xdr:nvSpPr>
        <xdr:cNvPr id="199" name="n_3aveValue【橋りょう・トンネル】&#10;有形固定資産減価償却率">
          <a:extLst>
            <a:ext uri="{FF2B5EF4-FFF2-40B4-BE49-F238E27FC236}">
              <a16:creationId xmlns:a16="http://schemas.microsoft.com/office/drawing/2014/main" id="{7E74F81D-B0DD-45C0-823A-AA8068025CD9}"/>
            </a:ext>
          </a:extLst>
        </xdr:cNvPr>
        <xdr:cNvSpPr txBox="1"/>
      </xdr:nvSpPr>
      <xdr:spPr>
        <a:xfrm>
          <a:off x="164148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86014</xdr:rowOff>
    </xdr:from>
    <xdr:ext cx="405111" cy="259045"/>
    <xdr:sp textlink="">
      <xdr:nvSpPr>
        <xdr:cNvPr id="200" name="n_4aveValue【橋りょう・トンネル】&#10;有形固定資産減価償却率">
          <a:extLst>
            <a:ext uri="{FF2B5EF4-FFF2-40B4-BE49-F238E27FC236}">
              <a16:creationId xmlns:a16="http://schemas.microsoft.com/office/drawing/2014/main" id="{BE11099E-97F7-486D-8C36-5A8778257246}"/>
            </a:ext>
          </a:extLst>
        </xdr:cNvPr>
        <xdr:cNvSpPr txBox="1"/>
      </xdr:nvSpPr>
      <xdr:spPr>
        <a:xfrm>
          <a:off x="855354" y="1054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16708</xdr:rowOff>
    </xdr:from>
    <xdr:ext cx="405111" cy="259045"/>
    <xdr:sp textlink="">
      <xdr:nvSpPr>
        <xdr:cNvPr id="201" name="n_1mainValue【橋りょう・トンネル】&#10;有形固定資産減価償却率">
          <a:extLst>
            <a:ext uri="{FF2B5EF4-FFF2-40B4-BE49-F238E27FC236}">
              <a16:creationId xmlns:a16="http://schemas.microsoft.com/office/drawing/2014/main" id="{E51AFB1A-D55F-44B5-80BB-87128209CF60}"/>
            </a:ext>
          </a:extLst>
        </xdr:cNvPr>
        <xdr:cNvSpPr txBox="1"/>
      </xdr:nvSpPr>
      <xdr:spPr>
        <a:xfrm>
          <a:off x="3239144" y="9964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165299</xdr:rowOff>
    </xdr:from>
    <xdr:ext cx="405111" cy="259045"/>
    <xdr:sp textlink="">
      <xdr:nvSpPr>
        <xdr:cNvPr id="202" name="n_2mainValue【橋りょう・トンネル】&#10;有形固定資産減価償却率">
          <a:extLst>
            <a:ext uri="{FF2B5EF4-FFF2-40B4-BE49-F238E27FC236}">
              <a16:creationId xmlns:a16="http://schemas.microsoft.com/office/drawing/2014/main" id="{4FC1C62E-6D14-4540-B4A5-5BF05E852321}"/>
            </a:ext>
          </a:extLst>
        </xdr:cNvPr>
        <xdr:cNvSpPr txBox="1"/>
      </xdr:nvSpPr>
      <xdr:spPr>
        <a:xfrm>
          <a:off x="2439044" y="9941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140805</xdr:rowOff>
    </xdr:from>
    <xdr:ext cx="405111" cy="259045"/>
    <xdr:sp textlink="">
      <xdr:nvSpPr>
        <xdr:cNvPr id="203" name="n_3mainValue【橋りょう・トンネル】&#10;有形固定資産減価償却率">
          <a:extLst>
            <a:ext uri="{FF2B5EF4-FFF2-40B4-BE49-F238E27FC236}">
              <a16:creationId xmlns:a16="http://schemas.microsoft.com/office/drawing/2014/main" id="{780162BF-7F5E-45BA-8E70-DDEE43D2C68F}"/>
            </a:ext>
          </a:extLst>
        </xdr:cNvPr>
        <xdr:cNvSpPr txBox="1"/>
      </xdr:nvSpPr>
      <xdr:spPr>
        <a:xfrm>
          <a:off x="1641484" y="9909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117946</xdr:rowOff>
    </xdr:from>
    <xdr:ext cx="405111" cy="259045"/>
    <xdr:sp textlink="">
      <xdr:nvSpPr>
        <xdr:cNvPr id="204" name="n_4mainValue【橋りょう・トンネル】&#10;有形固定資産減価償却率">
          <a:extLst>
            <a:ext uri="{FF2B5EF4-FFF2-40B4-BE49-F238E27FC236}">
              <a16:creationId xmlns:a16="http://schemas.microsoft.com/office/drawing/2014/main" id="{226A313E-2F0B-45EA-B28E-3A6968D7D049}"/>
            </a:ext>
          </a:extLst>
        </xdr:cNvPr>
        <xdr:cNvSpPr txBox="1"/>
      </xdr:nvSpPr>
      <xdr:spPr>
        <a:xfrm>
          <a:off x="855354" y="989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5" name="正方形/長方形 204">
          <a:extLst>
            <a:ext uri="{FF2B5EF4-FFF2-40B4-BE49-F238E27FC236}">
              <a16:creationId xmlns:a16="http://schemas.microsoft.com/office/drawing/2014/main" id="{9E2AEEE2-192F-4009-9A76-DD24D812F089}"/>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6" name="正方形/長方形 205">
          <a:extLst>
            <a:ext uri="{FF2B5EF4-FFF2-40B4-BE49-F238E27FC236}">
              <a16:creationId xmlns:a16="http://schemas.microsoft.com/office/drawing/2014/main" id="{F3E6B666-F328-43B0-8D70-57DD50B22529}"/>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7" name="正方形/長方形 206">
          <a:extLst>
            <a:ext uri="{FF2B5EF4-FFF2-40B4-BE49-F238E27FC236}">
              <a16:creationId xmlns:a16="http://schemas.microsoft.com/office/drawing/2014/main" id="{1397938B-2524-4380-B902-2851D3C1FF3A}"/>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08" name="正方形/長方形 207">
          <a:extLst>
            <a:ext uri="{FF2B5EF4-FFF2-40B4-BE49-F238E27FC236}">
              <a16:creationId xmlns:a16="http://schemas.microsoft.com/office/drawing/2014/main" id="{F2BC1E6E-1153-4092-AB13-CBAE13FDD337}"/>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09" name="正方形/長方形 208">
          <a:extLst>
            <a:ext uri="{FF2B5EF4-FFF2-40B4-BE49-F238E27FC236}">
              <a16:creationId xmlns:a16="http://schemas.microsoft.com/office/drawing/2014/main" id="{EE73C816-5A39-4561-BC78-C0FE001807A5}"/>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0" name="正方形/長方形 209">
          <a:extLst>
            <a:ext uri="{FF2B5EF4-FFF2-40B4-BE49-F238E27FC236}">
              <a16:creationId xmlns:a16="http://schemas.microsoft.com/office/drawing/2014/main" id="{BA76F8CF-7880-4317-91A2-3DF584374797}"/>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1" name="正方形/長方形 210">
          <a:extLst>
            <a:ext uri="{FF2B5EF4-FFF2-40B4-BE49-F238E27FC236}">
              <a16:creationId xmlns:a16="http://schemas.microsoft.com/office/drawing/2014/main" id="{FB5B1350-0CFA-480F-AA1E-74B99C052C40}"/>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2" name="正方形/長方形 211">
          <a:extLst>
            <a:ext uri="{FF2B5EF4-FFF2-40B4-BE49-F238E27FC236}">
              <a16:creationId xmlns:a16="http://schemas.microsoft.com/office/drawing/2014/main" id="{6251C36E-A517-4F9C-B53A-13D2C1ACB4E6}"/>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3" name="テキスト ボックス 212">
          <a:extLst>
            <a:ext uri="{FF2B5EF4-FFF2-40B4-BE49-F238E27FC236}">
              <a16:creationId xmlns:a16="http://schemas.microsoft.com/office/drawing/2014/main" id="{756BB51E-21CD-4214-B8DF-A559D9CB915B}"/>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A25ECFDA-FAC3-44C7-9E2B-CD1484FA38E1}"/>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B730A2D-7148-4881-8F48-DBA4953DA5E0}"/>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textlink="">
      <xdr:nvSpPr>
        <xdr:cNvPr id="216" name="テキスト ボックス 215">
          <a:extLst>
            <a:ext uri="{FF2B5EF4-FFF2-40B4-BE49-F238E27FC236}">
              <a16:creationId xmlns:a16="http://schemas.microsoft.com/office/drawing/2014/main" id="{26900B62-C48A-4F3C-A32D-2A3F8326B7C0}"/>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4069178-E89A-4817-853D-E65DD20E7ABE}"/>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textlink="">
      <xdr:nvSpPr>
        <xdr:cNvPr id="218" name="テキスト ボックス 217">
          <a:extLst>
            <a:ext uri="{FF2B5EF4-FFF2-40B4-BE49-F238E27FC236}">
              <a16:creationId xmlns:a16="http://schemas.microsoft.com/office/drawing/2014/main" id="{7F9C63DF-4201-4AC0-8688-64F2EFB70C3A}"/>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51FBE342-20A5-447A-9421-42AFEAFF25F9}"/>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textlink="">
      <xdr:nvSpPr>
        <xdr:cNvPr id="220" name="テキスト ボックス 219">
          <a:extLst>
            <a:ext uri="{FF2B5EF4-FFF2-40B4-BE49-F238E27FC236}">
              <a16:creationId xmlns:a16="http://schemas.microsoft.com/office/drawing/2014/main" id="{D5D1CB58-2450-4B38-BED0-1C3E90C9C091}"/>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CA1EF332-152D-4530-A52F-44C2E8BEE920}"/>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textlink="">
      <xdr:nvSpPr>
        <xdr:cNvPr id="222" name="テキスト ボックス 221">
          <a:extLst>
            <a:ext uri="{FF2B5EF4-FFF2-40B4-BE49-F238E27FC236}">
              <a16:creationId xmlns:a16="http://schemas.microsoft.com/office/drawing/2014/main" id="{530F5811-8884-4A2A-8530-97D31F946764}"/>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F1955437-0C82-49AE-B3D6-9C15FFE26F94}"/>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textlink="">
      <xdr:nvSpPr>
        <xdr:cNvPr id="224" name="テキスト ボックス 223">
          <a:extLst>
            <a:ext uri="{FF2B5EF4-FFF2-40B4-BE49-F238E27FC236}">
              <a16:creationId xmlns:a16="http://schemas.microsoft.com/office/drawing/2014/main" id="{8956B3A1-2D33-4B45-942C-C9089AC3E6EA}"/>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7322FBAB-B468-4414-A62A-949E8CEF8A2D}"/>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textlink="">
      <xdr:nvSpPr>
        <xdr:cNvPr id="226" name="テキスト ボックス 225">
          <a:extLst>
            <a:ext uri="{FF2B5EF4-FFF2-40B4-BE49-F238E27FC236}">
              <a16:creationId xmlns:a16="http://schemas.microsoft.com/office/drawing/2014/main" id="{77620264-838E-4409-9F0D-029949B09FA3}"/>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7" name="【橋りょう・トンネル】&#10;一人当たり有形固定資産（償却資産）額グラフ枠">
          <a:extLst>
            <a:ext uri="{FF2B5EF4-FFF2-40B4-BE49-F238E27FC236}">
              <a16:creationId xmlns:a16="http://schemas.microsoft.com/office/drawing/2014/main" id="{93BCADAC-F30A-49D1-8EA0-780D49755A41}"/>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43CC2AB3-F494-4A19-A480-7FDECA12719A}"/>
            </a:ext>
          </a:extLst>
        </xdr:cNvPr>
        <xdr:cNvCxnSpPr/>
      </xdr:nvCxnSpPr>
      <xdr:spPr>
        <a:xfrm flipV="1">
          <a:off x="9429115" y="9556316"/>
          <a:ext cx="0" cy="1470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textlink="">
      <xdr:nvSpPr>
        <xdr:cNvPr id="229" name="【橋りょう・トンネル】&#10;一人当たり有形固定資産（償却資産）額最小値テキスト">
          <a:extLst>
            <a:ext uri="{FF2B5EF4-FFF2-40B4-BE49-F238E27FC236}">
              <a16:creationId xmlns:a16="http://schemas.microsoft.com/office/drawing/2014/main" id="{46BC2113-ECDF-4360-8F15-163F20F61B49}"/>
            </a:ext>
          </a:extLst>
        </xdr:cNvPr>
        <xdr:cNvSpPr txBox="1"/>
      </xdr:nvSpPr>
      <xdr:spPr>
        <a:xfrm>
          <a:off x="9467850" y="11030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7C7181DE-FA61-4842-A7CF-D9DD5F8B6D5B}"/>
            </a:ext>
          </a:extLst>
        </xdr:cNvPr>
        <xdr:cNvCxnSpPr/>
      </xdr:nvCxnSpPr>
      <xdr:spPr>
        <a:xfrm>
          <a:off x="9356090" y="1102698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textlink="">
      <xdr:nvSpPr>
        <xdr:cNvPr id="231" name="【橋りょう・トンネル】&#10;一人当たり有形固定資産（償却資産）額最大値テキスト">
          <a:extLst>
            <a:ext uri="{FF2B5EF4-FFF2-40B4-BE49-F238E27FC236}">
              <a16:creationId xmlns:a16="http://schemas.microsoft.com/office/drawing/2014/main" id="{F6CE9185-DB56-4FDE-BC92-5C76DCCB62F8}"/>
            </a:ext>
          </a:extLst>
        </xdr:cNvPr>
        <xdr:cNvSpPr txBox="1"/>
      </xdr:nvSpPr>
      <xdr:spPr>
        <a:xfrm>
          <a:off x="9467850" y="93277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67D4D3E2-B69D-411D-980F-D68C66187026}"/>
            </a:ext>
          </a:extLst>
        </xdr:cNvPr>
        <xdr:cNvCxnSpPr/>
      </xdr:nvCxnSpPr>
      <xdr:spPr>
        <a:xfrm>
          <a:off x="9356090" y="95563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textlink="">
      <xdr:nvSpPr>
        <xdr:cNvPr id="233" name="【橋りょう・トンネル】&#10;一人当たり有形固定資産（償却資産）額平均値テキスト">
          <a:extLst>
            <a:ext uri="{FF2B5EF4-FFF2-40B4-BE49-F238E27FC236}">
              <a16:creationId xmlns:a16="http://schemas.microsoft.com/office/drawing/2014/main" id="{A423FD9F-0620-4A8C-815B-8A6498877DF9}"/>
            </a:ext>
          </a:extLst>
        </xdr:cNvPr>
        <xdr:cNvSpPr txBox="1"/>
      </xdr:nvSpPr>
      <xdr:spPr>
        <a:xfrm>
          <a:off x="9467850" y="105812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textlink="">
      <xdr:nvSpPr>
        <xdr:cNvPr id="234" name="フローチャート: 判断 233">
          <a:extLst>
            <a:ext uri="{FF2B5EF4-FFF2-40B4-BE49-F238E27FC236}">
              <a16:creationId xmlns:a16="http://schemas.microsoft.com/office/drawing/2014/main" id="{A0CFE94C-DBA7-4991-A51E-BD95263414C0}"/>
            </a:ext>
          </a:extLst>
        </xdr:cNvPr>
        <xdr:cNvSpPr/>
      </xdr:nvSpPr>
      <xdr:spPr>
        <a:xfrm>
          <a:off x="9394190" y="1072411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textlink="">
      <xdr:nvSpPr>
        <xdr:cNvPr id="235" name="フローチャート: 判断 234">
          <a:extLst>
            <a:ext uri="{FF2B5EF4-FFF2-40B4-BE49-F238E27FC236}">
              <a16:creationId xmlns:a16="http://schemas.microsoft.com/office/drawing/2014/main" id="{5C9FAAC0-0E37-4E8E-B87F-306B021EECCF}"/>
            </a:ext>
          </a:extLst>
        </xdr:cNvPr>
        <xdr:cNvSpPr/>
      </xdr:nvSpPr>
      <xdr:spPr>
        <a:xfrm>
          <a:off x="8632190" y="1072730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textlink="">
      <xdr:nvSpPr>
        <xdr:cNvPr id="236" name="フローチャート: 判断 235">
          <a:extLst>
            <a:ext uri="{FF2B5EF4-FFF2-40B4-BE49-F238E27FC236}">
              <a16:creationId xmlns:a16="http://schemas.microsoft.com/office/drawing/2014/main" id="{F4249FBA-0D19-4B1F-BB5D-B1394613A342}"/>
            </a:ext>
          </a:extLst>
        </xdr:cNvPr>
        <xdr:cNvSpPr/>
      </xdr:nvSpPr>
      <xdr:spPr>
        <a:xfrm>
          <a:off x="7846060" y="107250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textlink="">
      <xdr:nvSpPr>
        <xdr:cNvPr id="237" name="フローチャート: 判断 236">
          <a:extLst>
            <a:ext uri="{FF2B5EF4-FFF2-40B4-BE49-F238E27FC236}">
              <a16:creationId xmlns:a16="http://schemas.microsoft.com/office/drawing/2014/main" id="{C4961C2F-2498-4090-997F-D267955AF980}"/>
            </a:ext>
          </a:extLst>
        </xdr:cNvPr>
        <xdr:cNvSpPr/>
      </xdr:nvSpPr>
      <xdr:spPr>
        <a:xfrm>
          <a:off x="7029450" y="1072216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108017</xdr:rowOff>
    </xdr:from>
    <xdr:to>
      <xdr:col>36</xdr:col>
      <xdr:colOff>165100</xdr:colOff>
      <xdr:row>62</xdr:row>
      <xdr:rowOff>38167</xdr:rowOff>
    </xdr:to>
    <xdr:sp textlink="">
      <xdr:nvSpPr>
        <xdr:cNvPr id="238" name="フローチャート: 判断 237">
          <a:extLst>
            <a:ext uri="{FF2B5EF4-FFF2-40B4-BE49-F238E27FC236}">
              <a16:creationId xmlns:a16="http://schemas.microsoft.com/office/drawing/2014/main" id="{C6CE3B99-4122-4B0B-B0B7-53A07FB9FE39}"/>
            </a:ext>
          </a:extLst>
        </xdr:cNvPr>
        <xdr:cNvSpPr/>
      </xdr:nvSpPr>
      <xdr:spPr>
        <a:xfrm>
          <a:off x="6231890" y="1056456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39" name="テキスト ボックス 238">
          <a:extLst>
            <a:ext uri="{FF2B5EF4-FFF2-40B4-BE49-F238E27FC236}">
              <a16:creationId xmlns:a16="http://schemas.microsoft.com/office/drawing/2014/main" id="{361C6351-9DDB-48E9-A9B9-2025C7EE978F}"/>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0" name="テキスト ボックス 239">
          <a:extLst>
            <a:ext uri="{FF2B5EF4-FFF2-40B4-BE49-F238E27FC236}">
              <a16:creationId xmlns:a16="http://schemas.microsoft.com/office/drawing/2014/main" id="{4128C475-2776-4BCE-9B38-8B66D1FEDFAF}"/>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1" name="テキスト ボックス 240">
          <a:extLst>
            <a:ext uri="{FF2B5EF4-FFF2-40B4-BE49-F238E27FC236}">
              <a16:creationId xmlns:a16="http://schemas.microsoft.com/office/drawing/2014/main" id="{19ABF6CC-DF24-40F6-AB52-E642EA9D4BBC}"/>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2" name="テキスト ボックス 241">
          <a:extLst>
            <a:ext uri="{FF2B5EF4-FFF2-40B4-BE49-F238E27FC236}">
              <a16:creationId xmlns:a16="http://schemas.microsoft.com/office/drawing/2014/main" id="{A402254B-9251-4953-ABC2-7B1C2626D6DA}"/>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3" name="テキスト ボックス 242">
          <a:extLst>
            <a:ext uri="{FF2B5EF4-FFF2-40B4-BE49-F238E27FC236}">
              <a16:creationId xmlns:a16="http://schemas.microsoft.com/office/drawing/2014/main" id="{2A912069-7AEA-41AA-A24A-9411A2E779D1}"/>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166168</xdr:rowOff>
    </xdr:from>
    <xdr:to>
      <xdr:col>55</xdr:col>
      <xdr:colOff>50800</xdr:colOff>
      <xdr:row>63</xdr:row>
      <xdr:rowOff>96318</xdr:rowOff>
    </xdr:to>
    <xdr:sp textlink="">
      <xdr:nvSpPr>
        <xdr:cNvPr id="244" name="楕円 243">
          <a:extLst>
            <a:ext uri="{FF2B5EF4-FFF2-40B4-BE49-F238E27FC236}">
              <a16:creationId xmlns:a16="http://schemas.microsoft.com/office/drawing/2014/main" id="{C2203C59-9077-4BCB-B399-E7FC0816B211}"/>
            </a:ext>
          </a:extLst>
        </xdr:cNvPr>
        <xdr:cNvSpPr/>
      </xdr:nvSpPr>
      <xdr:spPr>
        <a:xfrm>
          <a:off x="9394190" y="10799878"/>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144595</xdr:rowOff>
    </xdr:from>
    <xdr:ext cx="599010" cy="259045"/>
    <xdr:sp textlink="">
      <xdr:nvSpPr>
        <xdr:cNvPr id="245" name="【橋りょう・トンネル】&#10;一人当たり有形固定資産（償却資産）額該当値テキスト">
          <a:extLst>
            <a:ext uri="{FF2B5EF4-FFF2-40B4-BE49-F238E27FC236}">
              <a16:creationId xmlns:a16="http://schemas.microsoft.com/office/drawing/2014/main" id="{23D8751B-46FD-40E5-8179-485DB8DFE67E}"/>
            </a:ext>
          </a:extLst>
        </xdr:cNvPr>
        <xdr:cNvSpPr txBox="1"/>
      </xdr:nvSpPr>
      <xdr:spPr>
        <a:xfrm>
          <a:off x="9467850" y="10772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166474</xdr:rowOff>
    </xdr:from>
    <xdr:to>
      <xdr:col>50</xdr:col>
      <xdr:colOff>165100</xdr:colOff>
      <xdr:row>63</xdr:row>
      <xdr:rowOff>96624</xdr:rowOff>
    </xdr:to>
    <xdr:sp textlink="">
      <xdr:nvSpPr>
        <xdr:cNvPr id="246" name="楕円 245">
          <a:extLst>
            <a:ext uri="{FF2B5EF4-FFF2-40B4-BE49-F238E27FC236}">
              <a16:creationId xmlns:a16="http://schemas.microsoft.com/office/drawing/2014/main" id="{13BD2FFD-D942-46BC-9734-6564C0550974}"/>
            </a:ext>
          </a:extLst>
        </xdr:cNvPr>
        <xdr:cNvSpPr/>
      </xdr:nvSpPr>
      <xdr:spPr>
        <a:xfrm>
          <a:off x="8632190" y="1080018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45518</xdr:rowOff>
    </xdr:from>
    <xdr:to>
      <xdr:col>55</xdr:col>
      <xdr:colOff>0</xdr:colOff>
      <xdr:row>63</xdr:row>
      <xdr:rowOff>45824</xdr:rowOff>
    </xdr:to>
    <xdr:cxnSp macro="">
      <xdr:nvCxnSpPr>
        <xdr:cNvPr id="247" name="直線コネクタ 246">
          <a:extLst>
            <a:ext uri="{FF2B5EF4-FFF2-40B4-BE49-F238E27FC236}">
              <a16:creationId xmlns:a16="http://schemas.microsoft.com/office/drawing/2014/main" id="{13FE19C3-4CFD-4405-827E-1F65507DC139}"/>
            </a:ext>
          </a:extLst>
        </xdr:cNvPr>
        <xdr:cNvCxnSpPr/>
      </xdr:nvCxnSpPr>
      <xdr:spPr>
        <a:xfrm flipV="1">
          <a:off x="8686800" y="10848773"/>
          <a:ext cx="742950" cy="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166322</xdr:rowOff>
    </xdr:from>
    <xdr:to>
      <xdr:col>46</xdr:col>
      <xdr:colOff>38100</xdr:colOff>
      <xdr:row>63</xdr:row>
      <xdr:rowOff>96472</xdr:rowOff>
    </xdr:to>
    <xdr:sp textlink="">
      <xdr:nvSpPr>
        <xdr:cNvPr id="248" name="楕円 247">
          <a:extLst>
            <a:ext uri="{FF2B5EF4-FFF2-40B4-BE49-F238E27FC236}">
              <a16:creationId xmlns:a16="http://schemas.microsoft.com/office/drawing/2014/main" id="{7761EA0F-7CF6-4816-B419-DF6897EA035E}"/>
            </a:ext>
          </a:extLst>
        </xdr:cNvPr>
        <xdr:cNvSpPr/>
      </xdr:nvSpPr>
      <xdr:spPr>
        <a:xfrm>
          <a:off x="7846060" y="1080003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45672</xdr:rowOff>
    </xdr:from>
    <xdr:to>
      <xdr:col>50</xdr:col>
      <xdr:colOff>114300</xdr:colOff>
      <xdr:row>63</xdr:row>
      <xdr:rowOff>45824</xdr:rowOff>
    </xdr:to>
    <xdr:cxnSp macro="">
      <xdr:nvCxnSpPr>
        <xdr:cNvPr id="249" name="直線コネクタ 248">
          <a:extLst>
            <a:ext uri="{FF2B5EF4-FFF2-40B4-BE49-F238E27FC236}">
              <a16:creationId xmlns:a16="http://schemas.microsoft.com/office/drawing/2014/main" id="{FC7B3B95-96CE-4117-B8F7-482CC8300827}"/>
            </a:ext>
          </a:extLst>
        </xdr:cNvPr>
        <xdr:cNvCxnSpPr/>
      </xdr:nvCxnSpPr>
      <xdr:spPr>
        <a:xfrm>
          <a:off x="7889240" y="10848927"/>
          <a:ext cx="79756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166781</xdr:rowOff>
    </xdr:from>
    <xdr:to>
      <xdr:col>41</xdr:col>
      <xdr:colOff>101600</xdr:colOff>
      <xdr:row>63</xdr:row>
      <xdr:rowOff>96931</xdr:rowOff>
    </xdr:to>
    <xdr:sp textlink="">
      <xdr:nvSpPr>
        <xdr:cNvPr id="250" name="楕円 249">
          <a:extLst>
            <a:ext uri="{FF2B5EF4-FFF2-40B4-BE49-F238E27FC236}">
              <a16:creationId xmlns:a16="http://schemas.microsoft.com/office/drawing/2014/main" id="{748116FF-4A63-4674-AA9A-66B6D48DB750}"/>
            </a:ext>
          </a:extLst>
        </xdr:cNvPr>
        <xdr:cNvSpPr/>
      </xdr:nvSpPr>
      <xdr:spPr>
        <a:xfrm>
          <a:off x="7029450" y="1080049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45672</xdr:rowOff>
    </xdr:from>
    <xdr:to>
      <xdr:col>45</xdr:col>
      <xdr:colOff>177800</xdr:colOff>
      <xdr:row>63</xdr:row>
      <xdr:rowOff>46131</xdr:rowOff>
    </xdr:to>
    <xdr:cxnSp macro="">
      <xdr:nvCxnSpPr>
        <xdr:cNvPr id="251" name="直線コネクタ 250">
          <a:extLst>
            <a:ext uri="{FF2B5EF4-FFF2-40B4-BE49-F238E27FC236}">
              <a16:creationId xmlns:a16="http://schemas.microsoft.com/office/drawing/2014/main" id="{8834A742-C8D2-4D26-9DF6-0B39D0E73FEE}"/>
            </a:ext>
          </a:extLst>
        </xdr:cNvPr>
        <xdr:cNvCxnSpPr/>
      </xdr:nvCxnSpPr>
      <xdr:spPr>
        <a:xfrm flipV="1">
          <a:off x="7084060" y="10848927"/>
          <a:ext cx="805180" cy="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166168</xdr:rowOff>
    </xdr:from>
    <xdr:to>
      <xdr:col>36</xdr:col>
      <xdr:colOff>165100</xdr:colOff>
      <xdr:row>63</xdr:row>
      <xdr:rowOff>96318</xdr:rowOff>
    </xdr:to>
    <xdr:sp textlink="">
      <xdr:nvSpPr>
        <xdr:cNvPr id="252" name="楕円 251">
          <a:extLst>
            <a:ext uri="{FF2B5EF4-FFF2-40B4-BE49-F238E27FC236}">
              <a16:creationId xmlns:a16="http://schemas.microsoft.com/office/drawing/2014/main" id="{4BE6C9BA-0DC8-4A05-AADF-9B3FCF3179C4}"/>
            </a:ext>
          </a:extLst>
        </xdr:cNvPr>
        <xdr:cNvSpPr/>
      </xdr:nvSpPr>
      <xdr:spPr>
        <a:xfrm>
          <a:off x="6231890" y="1079987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45518</xdr:rowOff>
    </xdr:from>
    <xdr:to>
      <xdr:col>41</xdr:col>
      <xdr:colOff>50800</xdr:colOff>
      <xdr:row>63</xdr:row>
      <xdr:rowOff>46131</xdr:rowOff>
    </xdr:to>
    <xdr:cxnSp macro="">
      <xdr:nvCxnSpPr>
        <xdr:cNvPr id="253" name="直線コネクタ 252">
          <a:extLst>
            <a:ext uri="{FF2B5EF4-FFF2-40B4-BE49-F238E27FC236}">
              <a16:creationId xmlns:a16="http://schemas.microsoft.com/office/drawing/2014/main" id="{C3D0D105-133A-42D5-9675-22B31D239D6B}"/>
            </a:ext>
          </a:extLst>
        </xdr:cNvPr>
        <xdr:cNvCxnSpPr/>
      </xdr:nvCxnSpPr>
      <xdr:spPr>
        <a:xfrm>
          <a:off x="6286500" y="10848773"/>
          <a:ext cx="797560" cy="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textlink="">
      <xdr:nvSpPr>
        <xdr:cNvPr id="254" name="n_1aveValue【橋りょう・トンネル】&#10;一人当たり有形固定資産（償却資産）額">
          <a:extLst>
            <a:ext uri="{FF2B5EF4-FFF2-40B4-BE49-F238E27FC236}">
              <a16:creationId xmlns:a16="http://schemas.microsoft.com/office/drawing/2014/main" id="{2783651D-BA34-4D2A-8F15-19BBC3055061}"/>
            </a:ext>
          </a:extLst>
        </xdr:cNvPr>
        <xdr:cNvSpPr txBox="1"/>
      </xdr:nvSpPr>
      <xdr:spPr>
        <a:xfrm>
          <a:off x="8401265" y="10508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textlink="">
      <xdr:nvSpPr>
        <xdr:cNvPr id="255" name="n_2aveValue【橋りょう・トンネル】&#10;一人当たり有形固定資産（償却資産）額">
          <a:extLst>
            <a:ext uri="{FF2B5EF4-FFF2-40B4-BE49-F238E27FC236}">
              <a16:creationId xmlns:a16="http://schemas.microsoft.com/office/drawing/2014/main" id="{B7726F41-572B-4BD1-8D38-18424D44DC4D}"/>
            </a:ext>
          </a:extLst>
        </xdr:cNvPr>
        <xdr:cNvSpPr txBox="1"/>
      </xdr:nvSpPr>
      <xdr:spPr>
        <a:xfrm>
          <a:off x="7610690" y="10505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textlink="">
      <xdr:nvSpPr>
        <xdr:cNvPr id="256" name="n_3aveValue【橋りょう・トンネル】&#10;一人当たり有形固定資産（償却資産）額">
          <a:extLst>
            <a:ext uri="{FF2B5EF4-FFF2-40B4-BE49-F238E27FC236}">
              <a16:creationId xmlns:a16="http://schemas.microsoft.com/office/drawing/2014/main" id="{E997A141-7FB3-4265-8552-F1EA1B35589E}"/>
            </a:ext>
          </a:extLst>
        </xdr:cNvPr>
        <xdr:cNvSpPr txBox="1"/>
      </xdr:nvSpPr>
      <xdr:spPr>
        <a:xfrm>
          <a:off x="6822655" y="10503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54694</xdr:rowOff>
    </xdr:from>
    <xdr:ext cx="599010" cy="259045"/>
    <xdr:sp textlink="">
      <xdr:nvSpPr>
        <xdr:cNvPr id="257" name="n_4aveValue【橋りょう・トンネル】&#10;一人当たり有形固定資産（償却資産）額">
          <a:extLst>
            <a:ext uri="{FF2B5EF4-FFF2-40B4-BE49-F238E27FC236}">
              <a16:creationId xmlns:a16="http://schemas.microsoft.com/office/drawing/2014/main" id="{3A90F48B-5B78-43D8-B917-DD01368B1808}"/>
            </a:ext>
          </a:extLst>
        </xdr:cNvPr>
        <xdr:cNvSpPr txBox="1"/>
      </xdr:nvSpPr>
      <xdr:spPr>
        <a:xfrm>
          <a:off x="6007950" y="10345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87751</xdr:rowOff>
    </xdr:from>
    <xdr:ext cx="599010" cy="259045"/>
    <xdr:sp textlink="">
      <xdr:nvSpPr>
        <xdr:cNvPr id="258" name="n_1mainValue【橋りょう・トンネル】&#10;一人当たり有形固定資産（償却資産）額">
          <a:extLst>
            <a:ext uri="{FF2B5EF4-FFF2-40B4-BE49-F238E27FC236}">
              <a16:creationId xmlns:a16="http://schemas.microsoft.com/office/drawing/2014/main" id="{4DD6D18A-8E0E-46B1-92BA-11E42DD61626}"/>
            </a:ext>
          </a:extLst>
        </xdr:cNvPr>
        <xdr:cNvSpPr txBox="1"/>
      </xdr:nvSpPr>
      <xdr:spPr>
        <a:xfrm>
          <a:off x="8401265" y="10892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87599</xdr:rowOff>
    </xdr:from>
    <xdr:ext cx="599010" cy="259045"/>
    <xdr:sp textlink="">
      <xdr:nvSpPr>
        <xdr:cNvPr id="259" name="n_2mainValue【橋りょう・トンネル】&#10;一人当たり有形固定資産（償却資産）額">
          <a:extLst>
            <a:ext uri="{FF2B5EF4-FFF2-40B4-BE49-F238E27FC236}">
              <a16:creationId xmlns:a16="http://schemas.microsoft.com/office/drawing/2014/main" id="{05049CBF-C99C-4E7D-BE53-52F58C435877}"/>
            </a:ext>
          </a:extLst>
        </xdr:cNvPr>
        <xdr:cNvSpPr txBox="1"/>
      </xdr:nvSpPr>
      <xdr:spPr>
        <a:xfrm>
          <a:off x="7610690" y="10890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88058</xdr:rowOff>
    </xdr:from>
    <xdr:ext cx="599010" cy="259045"/>
    <xdr:sp textlink="">
      <xdr:nvSpPr>
        <xdr:cNvPr id="260" name="n_3mainValue【橋りょう・トンネル】&#10;一人当たり有形固定資産（償却資産）額">
          <a:extLst>
            <a:ext uri="{FF2B5EF4-FFF2-40B4-BE49-F238E27FC236}">
              <a16:creationId xmlns:a16="http://schemas.microsoft.com/office/drawing/2014/main" id="{A79C48FF-A3B0-47FA-B0CC-10D97F509364}"/>
            </a:ext>
          </a:extLst>
        </xdr:cNvPr>
        <xdr:cNvSpPr txBox="1"/>
      </xdr:nvSpPr>
      <xdr:spPr>
        <a:xfrm>
          <a:off x="6822655" y="10893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87445</xdr:rowOff>
    </xdr:from>
    <xdr:ext cx="599010" cy="259045"/>
    <xdr:sp textlink="">
      <xdr:nvSpPr>
        <xdr:cNvPr id="261" name="n_4mainValue【橋りょう・トンネル】&#10;一人当たり有形固定資産（償却資産）額">
          <a:extLst>
            <a:ext uri="{FF2B5EF4-FFF2-40B4-BE49-F238E27FC236}">
              <a16:creationId xmlns:a16="http://schemas.microsoft.com/office/drawing/2014/main" id="{5BB91470-3B2B-4818-AC4C-E9D93E2CC5BB}"/>
            </a:ext>
          </a:extLst>
        </xdr:cNvPr>
        <xdr:cNvSpPr txBox="1"/>
      </xdr:nvSpPr>
      <xdr:spPr>
        <a:xfrm>
          <a:off x="6007950" y="10890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2" name="正方形/長方形 261">
          <a:extLst>
            <a:ext uri="{FF2B5EF4-FFF2-40B4-BE49-F238E27FC236}">
              <a16:creationId xmlns:a16="http://schemas.microsoft.com/office/drawing/2014/main" id="{45F29E2A-3460-4A8B-992D-8143777C2C6B}"/>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3" name="正方形/長方形 262">
          <a:extLst>
            <a:ext uri="{FF2B5EF4-FFF2-40B4-BE49-F238E27FC236}">
              <a16:creationId xmlns:a16="http://schemas.microsoft.com/office/drawing/2014/main" id="{D1C6FF4B-8497-4D01-83C6-40A2C2A8EBDB}"/>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4" name="正方形/長方形 263">
          <a:extLst>
            <a:ext uri="{FF2B5EF4-FFF2-40B4-BE49-F238E27FC236}">
              <a16:creationId xmlns:a16="http://schemas.microsoft.com/office/drawing/2014/main" id="{B1D7B3DE-55CB-4EB8-AF79-5EFDAD79DD8B}"/>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5" name="正方形/長方形 264">
          <a:extLst>
            <a:ext uri="{FF2B5EF4-FFF2-40B4-BE49-F238E27FC236}">
              <a16:creationId xmlns:a16="http://schemas.microsoft.com/office/drawing/2014/main" id="{29F11183-B35A-4366-9AD0-F7FC7C894B5D}"/>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6" name="正方形/長方形 265">
          <a:extLst>
            <a:ext uri="{FF2B5EF4-FFF2-40B4-BE49-F238E27FC236}">
              <a16:creationId xmlns:a16="http://schemas.microsoft.com/office/drawing/2014/main" id="{4DA7D27A-DBF8-4E4B-BAAB-03173E74089B}"/>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7" name="正方形/長方形 266">
          <a:extLst>
            <a:ext uri="{FF2B5EF4-FFF2-40B4-BE49-F238E27FC236}">
              <a16:creationId xmlns:a16="http://schemas.microsoft.com/office/drawing/2014/main" id="{F845503F-F596-4DF2-BA43-169E70A8702B}"/>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68" name="正方形/長方形 267">
          <a:extLst>
            <a:ext uri="{FF2B5EF4-FFF2-40B4-BE49-F238E27FC236}">
              <a16:creationId xmlns:a16="http://schemas.microsoft.com/office/drawing/2014/main" id="{92F8C820-5417-491B-ACF2-9D15990B4FE7}"/>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69" name="正方形/長方形 268">
          <a:extLst>
            <a:ext uri="{FF2B5EF4-FFF2-40B4-BE49-F238E27FC236}">
              <a16:creationId xmlns:a16="http://schemas.microsoft.com/office/drawing/2014/main" id="{F9DBA8A2-BA9C-4FDA-BF69-AA34593BEAF7}"/>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0" name="テキスト ボックス 269">
          <a:extLst>
            <a:ext uri="{FF2B5EF4-FFF2-40B4-BE49-F238E27FC236}">
              <a16:creationId xmlns:a16="http://schemas.microsoft.com/office/drawing/2014/main" id="{1CA1F5C5-0DFF-410B-B238-741A79610556}"/>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6A25C16C-724D-4F30-9601-F8E3F2DBC8A3}"/>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2" name="テキスト ボックス 271">
          <a:extLst>
            <a:ext uri="{FF2B5EF4-FFF2-40B4-BE49-F238E27FC236}">
              <a16:creationId xmlns:a16="http://schemas.microsoft.com/office/drawing/2014/main" id="{059B5555-E48A-4DA0-8988-1F6185F61FE0}"/>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F20BFD65-09C0-4465-9C1A-1122B750E6A1}"/>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textlink="">
      <xdr:nvSpPr>
        <xdr:cNvPr id="274" name="テキスト ボックス 273">
          <a:extLst>
            <a:ext uri="{FF2B5EF4-FFF2-40B4-BE49-F238E27FC236}">
              <a16:creationId xmlns:a16="http://schemas.microsoft.com/office/drawing/2014/main" id="{5A7DC4B8-7052-4661-B6E6-B739C7A08C19}"/>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990A7535-C443-41DC-87F4-257E54853ADF}"/>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textlink="">
      <xdr:nvSpPr>
        <xdr:cNvPr id="276" name="テキスト ボックス 275">
          <a:extLst>
            <a:ext uri="{FF2B5EF4-FFF2-40B4-BE49-F238E27FC236}">
              <a16:creationId xmlns:a16="http://schemas.microsoft.com/office/drawing/2014/main" id="{7510BA76-F61F-48D0-B11C-A374C02BEAB8}"/>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C6E5FEB7-C088-477A-9978-62F38EBBB4E7}"/>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textlink="">
      <xdr:nvSpPr>
        <xdr:cNvPr id="278" name="テキスト ボックス 277">
          <a:extLst>
            <a:ext uri="{FF2B5EF4-FFF2-40B4-BE49-F238E27FC236}">
              <a16:creationId xmlns:a16="http://schemas.microsoft.com/office/drawing/2014/main" id="{42FA7019-C0EE-4210-99A4-0DB9192898E0}"/>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4D9CA40C-6227-4058-A759-C2201CDBD490}"/>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textlink="">
      <xdr:nvSpPr>
        <xdr:cNvPr id="280" name="テキスト ボックス 279">
          <a:extLst>
            <a:ext uri="{FF2B5EF4-FFF2-40B4-BE49-F238E27FC236}">
              <a16:creationId xmlns:a16="http://schemas.microsoft.com/office/drawing/2014/main" id="{8B9D018E-9306-491D-9705-1B234FEB21AD}"/>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367CB2E9-C301-4042-82FD-E5C92FC5537A}"/>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textlink="">
      <xdr:nvSpPr>
        <xdr:cNvPr id="282" name="テキスト ボックス 281">
          <a:extLst>
            <a:ext uri="{FF2B5EF4-FFF2-40B4-BE49-F238E27FC236}">
              <a16:creationId xmlns:a16="http://schemas.microsoft.com/office/drawing/2014/main" id="{C734A2A2-50F5-419F-B4FC-24FC3B8D8EB8}"/>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283" name="【公営住宅】&#10;有形固定資産減価償却率グラフ枠">
          <a:extLst>
            <a:ext uri="{FF2B5EF4-FFF2-40B4-BE49-F238E27FC236}">
              <a16:creationId xmlns:a16="http://schemas.microsoft.com/office/drawing/2014/main" id="{2DB52262-A772-4A0F-8A50-836505D8DA98}"/>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3F91B785-D7F2-4D86-B280-E222DED8574C}"/>
            </a:ext>
          </a:extLst>
        </xdr:cNvPr>
        <xdr:cNvCxnSpPr/>
      </xdr:nvCxnSpPr>
      <xdr:spPr>
        <a:xfrm flipV="1">
          <a:off x="4173855" y="13604747"/>
          <a:ext cx="0" cy="1178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textlink="">
      <xdr:nvSpPr>
        <xdr:cNvPr id="285" name="【公営住宅】&#10;有形固定資産減価償却率最小値テキスト">
          <a:extLst>
            <a:ext uri="{FF2B5EF4-FFF2-40B4-BE49-F238E27FC236}">
              <a16:creationId xmlns:a16="http://schemas.microsoft.com/office/drawing/2014/main" id="{0D7B7C62-EE23-4BB8-B60A-D15AD2207C8B}"/>
            </a:ext>
          </a:extLst>
        </xdr:cNvPr>
        <xdr:cNvSpPr txBox="1"/>
      </xdr:nvSpPr>
      <xdr:spPr>
        <a:xfrm>
          <a:off x="4212590" y="1478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1A022FA2-7240-4D30-B301-640D2F158C0E}"/>
            </a:ext>
          </a:extLst>
        </xdr:cNvPr>
        <xdr:cNvCxnSpPr/>
      </xdr:nvCxnSpPr>
      <xdr:spPr>
        <a:xfrm>
          <a:off x="4112260" y="1478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textlink="">
      <xdr:nvSpPr>
        <xdr:cNvPr id="287" name="【公営住宅】&#10;有形固定資産減価償却率最大値テキスト">
          <a:extLst>
            <a:ext uri="{FF2B5EF4-FFF2-40B4-BE49-F238E27FC236}">
              <a16:creationId xmlns:a16="http://schemas.microsoft.com/office/drawing/2014/main" id="{93328547-1509-46CB-978F-C8D1FFFAF0BD}"/>
            </a:ext>
          </a:extLst>
        </xdr:cNvPr>
        <xdr:cNvSpPr txBox="1"/>
      </xdr:nvSpPr>
      <xdr:spPr>
        <a:xfrm>
          <a:off x="421259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9C0B8410-026A-46BF-A356-E162871763BF}"/>
            </a:ext>
          </a:extLst>
        </xdr:cNvPr>
        <xdr:cNvCxnSpPr/>
      </xdr:nvCxnSpPr>
      <xdr:spPr>
        <a:xfrm>
          <a:off x="4112260" y="136047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textlink="">
      <xdr:nvSpPr>
        <xdr:cNvPr id="289" name="【公営住宅】&#10;有形固定資産減価償却率平均値テキスト">
          <a:extLst>
            <a:ext uri="{FF2B5EF4-FFF2-40B4-BE49-F238E27FC236}">
              <a16:creationId xmlns:a16="http://schemas.microsoft.com/office/drawing/2014/main" id="{3F31B98F-6B4D-42E4-A3A3-0F23231CC2D3}"/>
            </a:ext>
          </a:extLst>
        </xdr:cNvPr>
        <xdr:cNvSpPr txBox="1"/>
      </xdr:nvSpPr>
      <xdr:spPr>
        <a:xfrm>
          <a:off x="4212590" y="139814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textlink="">
      <xdr:nvSpPr>
        <xdr:cNvPr id="290" name="フローチャート: 判断 289">
          <a:extLst>
            <a:ext uri="{FF2B5EF4-FFF2-40B4-BE49-F238E27FC236}">
              <a16:creationId xmlns:a16="http://schemas.microsoft.com/office/drawing/2014/main" id="{7C06A093-2D5D-4F00-BCA1-E5E34BB24BFA}"/>
            </a:ext>
          </a:extLst>
        </xdr:cNvPr>
        <xdr:cNvSpPr/>
      </xdr:nvSpPr>
      <xdr:spPr>
        <a:xfrm>
          <a:off x="4131310" y="1412430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textlink="">
      <xdr:nvSpPr>
        <xdr:cNvPr id="291" name="フローチャート: 判断 290">
          <a:extLst>
            <a:ext uri="{FF2B5EF4-FFF2-40B4-BE49-F238E27FC236}">
              <a16:creationId xmlns:a16="http://schemas.microsoft.com/office/drawing/2014/main" id="{8FE7B22E-5F1A-4699-9D18-B350CE10665C}"/>
            </a:ext>
          </a:extLst>
        </xdr:cNvPr>
        <xdr:cNvSpPr/>
      </xdr:nvSpPr>
      <xdr:spPr>
        <a:xfrm>
          <a:off x="3388360" y="14109827"/>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textlink="">
      <xdr:nvSpPr>
        <xdr:cNvPr id="292" name="フローチャート: 判断 291">
          <a:extLst>
            <a:ext uri="{FF2B5EF4-FFF2-40B4-BE49-F238E27FC236}">
              <a16:creationId xmlns:a16="http://schemas.microsoft.com/office/drawing/2014/main" id="{A8FB954A-C972-4195-AE61-23BE30D4773D}"/>
            </a:ext>
          </a:extLst>
        </xdr:cNvPr>
        <xdr:cNvSpPr/>
      </xdr:nvSpPr>
      <xdr:spPr>
        <a:xfrm>
          <a:off x="2571750" y="140964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textlink="">
      <xdr:nvSpPr>
        <xdr:cNvPr id="293" name="フローチャート: 判断 292">
          <a:extLst>
            <a:ext uri="{FF2B5EF4-FFF2-40B4-BE49-F238E27FC236}">
              <a16:creationId xmlns:a16="http://schemas.microsoft.com/office/drawing/2014/main" id="{6D4C8F56-A1A4-4E38-A566-95D183AE725E}"/>
            </a:ext>
          </a:extLst>
        </xdr:cNvPr>
        <xdr:cNvSpPr/>
      </xdr:nvSpPr>
      <xdr:spPr>
        <a:xfrm>
          <a:off x="1774190" y="14074394"/>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126746</xdr:rowOff>
    </xdr:from>
    <xdr:to>
      <xdr:col>6</xdr:col>
      <xdr:colOff>38100</xdr:colOff>
      <xdr:row>82</xdr:row>
      <xdr:rowOff>56896</xdr:rowOff>
    </xdr:to>
    <xdr:sp textlink="">
      <xdr:nvSpPr>
        <xdr:cNvPr id="294" name="フローチャート: 判断 293">
          <a:extLst>
            <a:ext uri="{FF2B5EF4-FFF2-40B4-BE49-F238E27FC236}">
              <a16:creationId xmlns:a16="http://schemas.microsoft.com/office/drawing/2014/main" id="{A053EAC6-7D62-41FA-8D62-26D0B978B585}"/>
            </a:ext>
          </a:extLst>
        </xdr:cNvPr>
        <xdr:cNvSpPr/>
      </xdr:nvSpPr>
      <xdr:spPr>
        <a:xfrm>
          <a:off x="988060" y="140180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5" name="テキスト ボックス 294">
          <a:extLst>
            <a:ext uri="{FF2B5EF4-FFF2-40B4-BE49-F238E27FC236}">
              <a16:creationId xmlns:a16="http://schemas.microsoft.com/office/drawing/2014/main" id="{843E1444-8167-498B-AB2D-C14159A9C7F3}"/>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296" name="テキスト ボックス 295">
          <a:extLst>
            <a:ext uri="{FF2B5EF4-FFF2-40B4-BE49-F238E27FC236}">
              <a16:creationId xmlns:a16="http://schemas.microsoft.com/office/drawing/2014/main" id="{B42F80EC-C88A-4AD2-8893-E50263E3AF59}"/>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297" name="テキスト ボックス 296">
          <a:extLst>
            <a:ext uri="{FF2B5EF4-FFF2-40B4-BE49-F238E27FC236}">
              <a16:creationId xmlns:a16="http://schemas.microsoft.com/office/drawing/2014/main" id="{F2C52029-6274-4731-9E82-6EAB7D49D57D}"/>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298" name="テキスト ボックス 297">
          <a:extLst>
            <a:ext uri="{FF2B5EF4-FFF2-40B4-BE49-F238E27FC236}">
              <a16:creationId xmlns:a16="http://schemas.microsoft.com/office/drawing/2014/main" id="{27FA628B-168C-40A0-AFE0-3097CFF22B88}"/>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299" name="テキスト ボックス 298">
          <a:extLst>
            <a:ext uri="{FF2B5EF4-FFF2-40B4-BE49-F238E27FC236}">
              <a16:creationId xmlns:a16="http://schemas.microsoft.com/office/drawing/2014/main" id="{B3AEAB36-2664-4950-A807-C90BB874C9FE}"/>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124461</xdr:rowOff>
    </xdr:from>
    <xdr:to>
      <xdr:col>24</xdr:col>
      <xdr:colOff>114300</xdr:colOff>
      <xdr:row>85</xdr:row>
      <xdr:rowOff>54611</xdr:rowOff>
    </xdr:to>
    <xdr:sp textlink="">
      <xdr:nvSpPr>
        <xdr:cNvPr id="300" name="楕円 299">
          <a:extLst>
            <a:ext uri="{FF2B5EF4-FFF2-40B4-BE49-F238E27FC236}">
              <a16:creationId xmlns:a16="http://schemas.microsoft.com/office/drawing/2014/main" id="{727500B9-44CB-4C11-8E32-609043289415}"/>
            </a:ext>
          </a:extLst>
        </xdr:cNvPr>
        <xdr:cNvSpPr/>
      </xdr:nvSpPr>
      <xdr:spPr>
        <a:xfrm>
          <a:off x="4131310" y="145281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102888</xdr:rowOff>
    </xdr:from>
    <xdr:ext cx="405111" cy="259045"/>
    <xdr:sp textlink="">
      <xdr:nvSpPr>
        <xdr:cNvPr id="301" name="【公営住宅】&#10;有形固定資産減価償却率該当値テキスト">
          <a:extLst>
            <a:ext uri="{FF2B5EF4-FFF2-40B4-BE49-F238E27FC236}">
              <a16:creationId xmlns:a16="http://schemas.microsoft.com/office/drawing/2014/main" id="{908D4E17-8239-4E34-BA27-1F57AA80E80E}"/>
            </a:ext>
          </a:extLst>
        </xdr:cNvPr>
        <xdr:cNvSpPr txBox="1"/>
      </xdr:nvSpPr>
      <xdr:spPr>
        <a:xfrm>
          <a:off x="4212590" y="14502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108458</xdr:rowOff>
    </xdr:from>
    <xdr:to>
      <xdr:col>20</xdr:col>
      <xdr:colOff>38100</xdr:colOff>
      <xdr:row>85</xdr:row>
      <xdr:rowOff>38608</xdr:rowOff>
    </xdr:to>
    <xdr:sp textlink="">
      <xdr:nvSpPr>
        <xdr:cNvPr id="302" name="楕円 301">
          <a:extLst>
            <a:ext uri="{FF2B5EF4-FFF2-40B4-BE49-F238E27FC236}">
              <a16:creationId xmlns:a16="http://schemas.microsoft.com/office/drawing/2014/main" id="{E51B599C-E626-4E80-AE7B-99AB4AEB4061}"/>
            </a:ext>
          </a:extLst>
        </xdr:cNvPr>
        <xdr:cNvSpPr/>
      </xdr:nvSpPr>
      <xdr:spPr>
        <a:xfrm>
          <a:off x="3388360" y="145083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159258</xdr:rowOff>
    </xdr:from>
    <xdr:to>
      <xdr:col>24</xdr:col>
      <xdr:colOff>63500</xdr:colOff>
      <xdr:row>85</xdr:row>
      <xdr:rowOff>3811</xdr:rowOff>
    </xdr:to>
    <xdr:cxnSp macro="">
      <xdr:nvCxnSpPr>
        <xdr:cNvPr id="303" name="直線コネクタ 302">
          <a:extLst>
            <a:ext uri="{FF2B5EF4-FFF2-40B4-BE49-F238E27FC236}">
              <a16:creationId xmlns:a16="http://schemas.microsoft.com/office/drawing/2014/main" id="{256D76AD-4BF0-4D3F-80A0-3B46DC6E6E91}"/>
            </a:ext>
          </a:extLst>
        </xdr:cNvPr>
        <xdr:cNvCxnSpPr/>
      </xdr:nvCxnSpPr>
      <xdr:spPr>
        <a:xfrm>
          <a:off x="3431540" y="14562963"/>
          <a:ext cx="74295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97028</xdr:rowOff>
    </xdr:from>
    <xdr:to>
      <xdr:col>15</xdr:col>
      <xdr:colOff>101600</xdr:colOff>
      <xdr:row>85</xdr:row>
      <xdr:rowOff>27178</xdr:rowOff>
    </xdr:to>
    <xdr:sp textlink="">
      <xdr:nvSpPr>
        <xdr:cNvPr id="304" name="楕円 303">
          <a:extLst>
            <a:ext uri="{FF2B5EF4-FFF2-40B4-BE49-F238E27FC236}">
              <a16:creationId xmlns:a16="http://schemas.microsoft.com/office/drawing/2014/main" id="{E27AF468-1B6C-472C-BCFD-C30918CB9BCB}"/>
            </a:ext>
          </a:extLst>
        </xdr:cNvPr>
        <xdr:cNvSpPr/>
      </xdr:nvSpPr>
      <xdr:spPr>
        <a:xfrm>
          <a:off x="2571750" y="1449501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147828</xdr:rowOff>
    </xdr:from>
    <xdr:to>
      <xdr:col>19</xdr:col>
      <xdr:colOff>177800</xdr:colOff>
      <xdr:row>84</xdr:row>
      <xdr:rowOff>159258</xdr:rowOff>
    </xdr:to>
    <xdr:cxnSp macro="">
      <xdr:nvCxnSpPr>
        <xdr:cNvPr id="305" name="直線コネクタ 304">
          <a:extLst>
            <a:ext uri="{FF2B5EF4-FFF2-40B4-BE49-F238E27FC236}">
              <a16:creationId xmlns:a16="http://schemas.microsoft.com/office/drawing/2014/main" id="{0182FC0D-B1A3-4D75-AFC4-0476B6C43D1E}"/>
            </a:ext>
          </a:extLst>
        </xdr:cNvPr>
        <xdr:cNvCxnSpPr/>
      </xdr:nvCxnSpPr>
      <xdr:spPr>
        <a:xfrm>
          <a:off x="2626360" y="14547723"/>
          <a:ext cx="80518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81026</xdr:rowOff>
    </xdr:from>
    <xdr:to>
      <xdr:col>10</xdr:col>
      <xdr:colOff>165100</xdr:colOff>
      <xdr:row>85</xdr:row>
      <xdr:rowOff>11176</xdr:rowOff>
    </xdr:to>
    <xdr:sp textlink="">
      <xdr:nvSpPr>
        <xdr:cNvPr id="306" name="楕円 305">
          <a:extLst>
            <a:ext uri="{FF2B5EF4-FFF2-40B4-BE49-F238E27FC236}">
              <a16:creationId xmlns:a16="http://schemas.microsoft.com/office/drawing/2014/main" id="{FB76A6DB-089D-4396-B3E8-29611C882E72}"/>
            </a:ext>
          </a:extLst>
        </xdr:cNvPr>
        <xdr:cNvSpPr/>
      </xdr:nvSpPr>
      <xdr:spPr>
        <a:xfrm>
          <a:off x="1774190" y="14484731"/>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131826</xdr:rowOff>
    </xdr:from>
    <xdr:to>
      <xdr:col>15</xdr:col>
      <xdr:colOff>50800</xdr:colOff>
      <xdr:row>84</xdr:row>
      <xdr:rowOff>147828</xdr:rowOff>
    </xdr:to>
    <xdr:cxnSp macro="">
      <xdr:nvCxnSpPr>
        <xdr:cNvPr id="307" name="直線コネクタ 306">
          <a:extLst>
            <a:ext uri="{FF2B5EF4-FFF2-40B4-BE49-F238E27FC236}">
              <a16:creationId xmlns:a16="http://schemas.microsoft.com/office/drawing/2014/main" id="{E8BCD01F-C761-4E44-8592-5DA3552DE905}"/>
            </a:ext>
          </a:extLst>
        </xdr:cNvPr>
        <xdr:cNvCxnSpPr/>
      </xdr:nvCxnSpPr>
      <xdr:spPr>
        <a:xfrm>
          <a:off x="1828800" y="14537436"/>
          <a:ext cx="79756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110744</xdr:rowOff>
    </xdr:from>
    <xdr:to>
      <xdr:col>6</xdr:col>
      <xdr:colOff>38100</xdr:colOff>
      <xdr:row>86</xdr:row>
      <xdr:rowOff>40894</xdr:rowOff>
    </xdr:to>
    <xdr:sp textlink="">
      <xdr:nvSpPr>
        <xdr:cNvPr id="308" name="楕円 307">
          <a:extLst>
            <a:ext uri="{FF2B5EF4-FFF2-40B4-BE49-F238E27FC236}">
              <a16:creationId xmlns:a16="http://schemas.microsoft.com/office/drawing/2014/main" id="{3D6C0A11-3ADC-4EEF-A197-EC426F04C832}"/>
            </a:ext>
          </a:extLst>
        </xdr:cNvPr>
        <xdr:cNvSpPr/>
      </xdr:nvSpPr>
      <xdr:spPr>
        <a:xfrm>
          <a:off x="988060" y="146839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131826</xdr:rowOff>
    </xdr:from>
    <xdr:to>
      <xdr:col>10</xdr:col>
      <xdr:colOff>114300</xdr:colOff>
      <xdr:row>85</xdr:row>
      <xdr:rowOff>161544</xdr:rowOff>
    </xdr:to>
    <xdr:cxnSp macro="">
      <xdr:nvCxnSpPr>
        <xdr:cNvPr id="309" name="直線コネクタ 308">
          <a:extLst>
            <a:ext uri="{FF2B5EF4-FFF2-40B4-BE49-F238E27FC236}">
              <a16:creationId xmlns:a16="http://schemas.microsoft.com/office/drawing/2014/main" id="{AF0DF562-0000-43F5-996F-4C12785D8314}"/>
            </a:ext>
          </a:extLst>
        </xdr:cNvPr>
        <xdr:cNvCxnSpPr/>
      </xdr:nvCxnSpPr>
      <xdr:spPr>
        <a:xfrm flipV="1">
          <a:off x="1031240" y="14537436"/>
          <a:ext cx="797560" cy="199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textlink="">
      <xdr:nvSpPr>
        <xdr:cNvPr id="310" name="n_1aveValue【公営住宅】&#10;有形固定資産減価償却率">
          <a:extLst>
            <a:ext uri="{FF2B5EF4-FFF2-40B4-BE49-F238E27FC236}">
              <a16:creationId xmlns:a16="http://schemas.microsoft.com/office/drawing/2014/main" id="{ADF4C8C6-C039-4CE0-B3D0-1D600DC91D67}"/>
            </a:ext>
          </a:extLst>
        </xdr:cNvPr>
        <xdr:cNvSpPr txBox="1"/>
      </xdr:nvSpPr>
      <xdr:spPr>
        <a:xfrm>
          <a:off x="3239144" y="13886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textlink="">
      <xdr:nvSpPr>
        <xdr:cNvPr id="311" name="n_2aveValue【公営住宅】&#10;有形固定資産減価償却率">
          <a:extLst>
            <a:ext uri="{FF2B5EF4-FFF2-40B4-BE49-F238E27FC236}">
              <a16:creationId xmlns:a16="http://schemas.microsoft.com/office/drawing/2014/main" id="{0E742D46-E410-4DF9-8782-16234CE73826}"/>
            </a:ext>
          </a:extLst>
        </xdr:cNvPr>
        <xdr:cNvSpPr txBox="1"/>
      </xdr:nvSpPr>
      <xdr:spPr>
        <a:xfrm>
          <a:off x="2439044" y="13871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textlink="">
      <xdr:nvSpPr>
        <xdr:cNvPr id="312" name="n_3aveValue【公営住宅】&#10;有形固定資産減価償却率">
          <a:extLst>
            <a:ext uri="{FF2B5EF4-FFF2-40B4-BE49-F238E27FC236}">
              <a16:creationId xmlns:a16="http://schemas.microsoft.com/office/drawing/2014/main" id="{4143AED5-8D8C-435D-B6F3-5B0AE2BE7BA1}"/>
            </a:ext>
          </a:extLst>
        </xdr:cNvPr>
        <xdr:cNvSpPr txBox="1"/>
      </xdr:nvSpPr>
      <xdr:spPr>
        <a:xfrm>
          <a:off x="1641484" y="1384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73423</xdr:rowOff>
    </xdr:from>
    <xdr:ext cx="405111" cy="259045"/>
    <xdr:sp textlink="">
      <xdr:nvSpPr>
        <xdr:cNvPr id="313" name="n_4aveValue【公営住宅】&#10;有形固定資産減価償却率">
          <a:extLst>
            <a:ext uri="{FF2B5EF4-FFF2-40B4-BE49-F238E27FC236}">
              <a16:creationId xmlns:a16="http://schemas.microsoft.com/office/drawing/2014/main" id="{FF325C42-20D6-49C6-977D-F10F6D78C18C}"/>
            </a:ext>
          </a:extLst>
        </xdr:cNvPr>
        <xdr:cNvSpPr txBox="1"/>
      </xdr:nvSpPr>
      <xdr:spPr>
        <a:xfrm>
          <a:off x="855354" y="1378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29735</xdr:rowOff>
    </xdr:from>
    <xdr:ext cx="405111" cy="259045"/>
    <xdr:sp textlink="">
      <xdr:nvSpPr>
        <xdr:cNvPr id="314" name="n_1mainValue【公営住宅】&#10;有形固定資産減価償却率">
          <a:extLst>
            <a:ext uri="{FF2B5EF4-FFF2-40B4-BE49-F238E27FC236}">
              <a16:creationId xmlns:a16="http://schemas.microsoft.com/office/drawing/2014/main" id="{36688133-07B7-4007-B597-24374E16DDD0}"/>
            </a:ext>
          </a:extLst>
        </xdr:cNvPr>
        <xdr:cNvSpPr txBox="1"/>
      </xdr:nvSpPr>
      <xdr:spPr>
        <a:xfrm>
          <a:off x="3239144" y="14601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18305</xdr:rowOff>
    </xdr:from>
    <xdr:ext cx="405111" cy="259045"/>
    <xdr:sp textlink="">
      <xdr:nvSpPr>
        <xdr:cNvPr id="315" name="n_2mainValue【公営住宅】&#10;有形固定資産減価償却率">
          <a:extLst>
            <a:ext uri="{FF2B5EF4-FFF2-40B4-BE49-F238E27FC236}">
              <a16:creationId xmlns:a16="http://schemas.microsoft.com/office/drawing/2014/main" id="{DD2C11DF-C6A5-41C0-BC31-0FAE1BB99F1F}"/>
            </a:ext>
          </a:extLst>
        </xdr:cNvPr>
        <xdr:cNvSpPr txBox="1"/>
      </xdr:nvSpPr>
      <xdr:spPr>
        <a:xfrm>
          <a:off x="2439044" y="14595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2303</xdr:rowOff>
    </xdr:from>
    <xdr:ext cx="405111" cy="259045"/>
    <xdr:sp textlink="">
      <xdr:nvSpPr>
        <xdr:cNvPr id="316" name="n_3mainValue【公営住宅】&#10;有形固定資産減価償却率">
          <a:extLst>
            <a:ext uri="{FF2B5EF4-FFF2-40B4-BE49-F238E27FC236}">
              <a16:creationId xmlns:a16="http://schemas.microsoft.com/office/drawing/2014/main" id="{7BC4E434-EE6C-49A0-B50E-FD8392EEA679}"/>
            </a:ext>
          </a:extLst>
        </xdr:cNvPr>
        <xdr:cNvSpPr txBox="1"/>
      </xdr:nvSpPr>
      <xdr:spPr>
        <a:xfrm>
          <a:off x="1641484" y="14575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32021</xdr:rowOff>
    </xdr:from>
    <xdr:ext cx="405111" cy="259045"/>
    <xdr:sp textlink="">
      <xdr:nvSpPr>
        <xdr:cNvPr id="317" name="n_4mainValue【公営住宅】&#10;有形固定資産減価償却率">
          <a:extLst>
            <a:ext uri="{FF2B5EF4-FFF2-40B4-BE49-F238E27FC236}">
              <a16:creationId xmlns:a16="http://schemas.microsoft.com/office/drawing/2014/main" id="{BDE3DE2E-5A34-430C-B56A-FEB0513A4D5F}"/>
            </a:ext>
          </a:extLst>
        </xdr:cNvPr>
        <xdr:cNvSpPr txBox="1"/>
      </xdr:nvSpPr>
      <xdr:spPr>
        <a:xfrm>
          <a:off x="855354" y="14774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18" name="正方形/長方形 317">
          <a:extLst>
            <a:ext uri="{FF2B5EF4-FFF2-40B4-BE49-F238E27FC236}">
              <a16:creationId xmlns:a16="http://schemas.microsoft.com/office/drawing/2014/main" id="{8B489888-5746-4098-8E12-2136382EE38B}"/>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19" name="正方形/長方形 318">
          <a:extLst>
            <a:ext uri="{FF2B5EF4-FFF2-40B4-BE49-F238E27FC236}">
              <a16:creationId xmlns:a16="http://schemas.microsoft.com/office/drawing/2014/main" id="{C25B743E-8232-4239-B690-30F87941B5D3}"/>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0" name="正方形/長方形 319">
          <a:extLst>
            <a:ext uri="{FF2B5EF4-FFF2-40B4-BE49-F238E27FC236}">
              <a16:creationId xmlns:a16="http://schemas.microsoft.com/office/drawing/2014/main" id="{06E3E6E4-5B53-40F0-A7DB-AE0611F1C27F}"/>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1" name="正方形/長方形 320">
          <a:extLst>
            <a:ext uri="{FF2B5EF4-FFF2-40B4-BE49-F238E27FC236}">
              <a16:creationId xmlns:a16="http://schemas.microsoft.com/office/drawing/2014/main" id="{8C9A2083-7EC1-4F21-B79E-53EA3D57746D}"/>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2" name="正方形/長方形 321">
          <a:extLst>
            <a:ext uri="{FF2B5EF4-FFF2-40B4-BE49-F238E27FC236}">
              <a16:creationId xmlns:a16="http://schemas.microsoft.com/office/drawing/2014/main" id="{894EE7A5-5366-4EC0-9A1A-625B8FDF57E2}"/>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3" name="正方形/長方形 322">
          <a:extLst>
            <a:ext uri="{FF2B5EF4-FFF2-40B4-BE49-F238E27FC236}">
              <a16:creationId xmlns:a16="http://schemas.microsoft.com/office/drawing/2014/main" id="{6ED5FB51-BB31-40B4-BBE2-251662DCDAF7}"/>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4" name="正方形/長方形 323">
          <a:extLst>
            <a:ext uri="{FF2B5EF4-FFF2-40B4-BE49-F238E27FC236}">
              <a16:creationId xmlns:a16="http://schemas.microsoft.com/office/drawing/2014/main" id="{09C0C011-D952-46F1-8630-213155780589}"/>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5" name="正方形/長方形 324">
          <a:extLst>
            <a:ext uri="{FF2B5EF4-FFF2-40B4-BE49-F238E27FC236}">
              <a16:creationId xmlns:a16="http://schemas.microsoft.com/office/drawing/2014/main" id="{0A0076FE-06C9-492A-A7C0-10767E9452D9}"/>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26" name="テキスト ボックス 325">
          <a:extLst>
            <a:ext uri="{FF2B5EF4-FFF2-40B4-BE49-F238E27FC236}">
              <a16:creationId xmlns:a16="http://schemas.microsoft.com/office/drawing/2014/main" id="{D5E172B9-3DD1-4534-987E-9EDB21A33ADC}"/>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237CBBEA-B80B-4D6B-A484-30B605684B1F}"/>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9BE917D2-4F28-44C2-8CDB-9BBD9C356DB5}"/>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textlink="">
      <xdr:nvSpPr>
        <xdr:cNvPr id="329" name="テキスト ボックス 328">
          <a:extLst>
            <a:ext uri="{FF2B5EF4-FFF2-40B4-BE49-F238E27FC236}">
              <a16:creationId xmlns:a16="http://schemas.microsoft.com/office/drawing/2014/main" id="{D4009619-4EB9-4E6B-B6B0-8AF03850C299}"/>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D0D0FE52-9698-4644-9C87-CD928D210A81}"/>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textlink="">
      <xdr:nvSpPr>
        <xdr:cNvPr id="331" name="テキスト ボックス 330">
          <a:extLst>
            <a:ext uri="{FF2B5EF4-FFF2-40B4-BE49-F238E27FC236}">
              <a16:creationId xmlns:a16="http://schemas.microsoft.com/office/drawing/2014/main" id="{7FB36FA8-5125-47BF-A5BA-910C6EF3A345}"/>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2CF12EFB-C75B-4FDB-920E-1A773349E96B}"/>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textlink="">
      <xdr:nvSpPr>
        <xdr:cNvPr id="333" name="テキスト ボックス 332">
          <a:extLst>
            <a:ext uri="{FF2B5EF4-FFF2-40B4-BE49-F238E27FC236}">
              <a16:creationId xmlns:a16="http://schemas.microsoft.com/office/drawing/2014/main" id="{AEABE5B5-E15F-4578-A3C3-6E8B06302733}"/>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E06D25AF-D3F0-4929-8A71-85F348F3C304}"/>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textlink="">
      <xdr:nvSpPr>
        <xdr:cNvPr id="335" name="テキスト ボックス 334">
          <a:extLst>
            <a:ext uri="{FF2B5EF4-FFF2-40B4-BE49-F238E27FC236}">
              <a16:creationId xmlns:a16="http://schemas.microsoft.com/office/drawing/2014/main" id="{E8CEBEB4-B02D-458E-B8BF-1B7D30C82D66}"/>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2C90D0BC-B384-4737-900E-F7C25EA75671}"/>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textlink="">
      <xdr:nvSpPr>
        <xdr:cNvPr id="337" name="テキスト ボックス 336">
          <a:extLst>
            <a:ext uri="{FF2B5EF4-FFF2-40B4-BE49-F238E27FC236}">
              <a16:creationId xmlns:a16="http://schemas.microsoft.com/office/drawing/2014/main" id="{4AC3E464-A6A7-4AF4-BBE7-07699AA8F6F8}"/>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68EB11B3-DCCC-4C8A-9DBB-2040C12FF71E}"/>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39" name="テキスト ボックス 338">
          <a:extLst>
            <a:ext uri="{FF2B5EF4-FFF2-40B4-BE49-F238E27FC236}">
              <a16:creationId xmlns:a16="http://schemas.microsoft.com/office/drawing/2014/main" id="{FB44BE1D-846C-487D-9CE5-B394C7F15097}"/>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0" name="【公営住宅】&#10;一人当たり面積グラフ枠">
          <a:extLst>
            <a:ext uri="{FF2B5EF4-FFF2-40B4-BE49-F238E27FC236}">
              <a16:creationId xmlns:a16="http://schemas.microsoft.com/office/drawing/2014/main" id="{5933987E-9243-4D0A-ADFE-1227C2E2C680}"/>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75F0910A-BF7B-455A-8D13-972442CA697C}"/>
            </a:ext>
          </a:extLst>
        </xdr:cNvPr>
        <xdr:cNvCxnSpPr/>
      </xdr:nvCxnSpPr>
      <xdr:spPr>
        <a:xfrm flipV="1">
          <a:off x="9429115" y="13405484"/>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textlink="">
      <xdr:nvSpPr>
        <xdr:cNvPr id="342" name="【公営住宅】&#10;一人当たり面積最小値テキスト">
          <a:extLst>
            <a:ext uri="{FF2B5EF4-FFF2-40B4-BE49-F238E27FC236}">
              <a16:creationId xmlns:a16="http://schemas.microsoft.com/office/drawing/2014/main" id="{7266B127-93A0-4D22-B7FC-64DEFAA5A872}"/>
            </a:ext>
          </a:extLst>
        </xdr:cNvPr>
        <xdr:cNvSpPr txBox="1"/>
      </xdr:nvSpPr>
      <xdr:spPr>
        <a:xfrm>
          <a:off x="946785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C3F90AA3-479C-492B-AA36-972E91A6BF04}"/>
            </a:ext>
          </a:extLst>
        </xdr:cNvPr>
        <xdr:cNvCxnSpPr/>
      </xdr:nvCxnSpPr>
      <xdr:spPr>
        <a:xfrm>
          <a:off x="9356090" y="1485176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textlink="">
      <xdr:nvSpPr>
        <xdr:cNvPr id="344" name="【公営住宅】&#10;一人当たり面積最大値テキスト">
          <a:extLst>
            <a:ext uri="{FF2B5EF4-FFF2-40B4-BE49-F238E27FC236}">
              <a16:creationId xmlns:a16="http://schemas.microsoft.com/office/drawing/2014/main" id="{45D96674-4140-4C3D-B39A-0857B33F98B7}"/>
            </a:ext>
          </a:extLst>
        </xdr:cNvPr>
        <xdr:cNvSpPr txBox="1"/>
      </xdr:nvSpPr>
      <xdr:spPr>
        <a:xfrm>
          <a:off x="946785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78080961-0B57-4C77-81A7-B0D58EE4D40E}"/>
            </a:ext>
          </a:extLst>
        </xdr:cNvPr>
        <xdr:cNvCxnSpPr/>
      </xdr:nvCxnSpPr>
      <xdr:spPr>
        <a:xfrm>
          <a:off x="9356090" y="1340548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textlink="">
      <xdr:nvSpPr>
        <xdr:cNvPr id="346" name="【公営住宅】&#10;一人当たり面積平均値テキスト">
          <a:extLst>
            <a:ext uri="{FF2B5EF4-FFF2-40B4-BE49-F238E27FC236}">
              <a16:creationId xmlns:a16="http://schemas.microsoft.com/office/drawing/2014/main" id="{04B858FB-48AE-42D7-BAD1-C666B34DEE20}"/>
            </a:ext>
          </a:extLst>
        </xdr:cNvPr>
        <xdr:cNvSpPr txBox="1"/>
      </xdr:nvSpPr>
      <xdr:spPr>
        <a:xfrm>
          <a:off x="9467850" y="142527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textlink="">
      <xdr:nvSpPr>
        <xdr:cNvPr id="347" name="フローチャート: 判断 346">
          <a:extLst>
            <a:ext uri="{FF2B5EF4-FFF2-40B4-BE49-F238E27FC236}">
              <a16:creationId xmlns:a16="http://schemas.microsoft.com/office/drawing/2014/main" id="{0806CB42-7300-4044-84D6-4DE5ACF11F4D}"/>
            </a:ext>
          </a:extLst>
        </xdr:cNvPr>
        <xdr:cNvSpPr/>
      </xdr:nvSpPr>
      <xdr:spPr>
        <a:xfrm>
          <a:off x="9394190" y="14405102"/>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textlink="">
      <xdr:nvSpPr>
        <xdr:cNvPr id="348" name="フローチャート: 判断 347">
          <a:extLst>
            <a:ext uri="{FF2B5EF4-FFF2-40B4-BE49-F238E27FC236}">
              <a16:creationId xmlns:a16="http://schemas.microsoft.com/office/drawing/2014/main" id="{8EE6CADB-51D7-4956-A901-83161FF9CA62}"/>
            </a:ext>
          </a:extLst>
        </xdr:cNvPr>
        <xdr:cNvSpPr/>
      </xdr:nvSpPr>
      <xdr:spPr>
        <a:xfrm>
          <a:off x="8632190" y="1442034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textlink="">
      <xdr:nvSpPr>
        <xdr:cNvPr id="349" name="フローチャート: 判断 348">
          <a:extLst>
            <a:ext uri="{FF2B5EF4-FFF2-40B4-BE49-F238E27FC236}">
              <a16:creationId xmlns:a16="http://schemas.microsoft.com/office/drawing/2014/main" id="{ADE00188-7FC4-46EB-B181-3E1F19C834ED}"/>
            </a:ext>
          </a:extLst>
        </xdr:cNvPr>
        <xdr:cNvSpPr/>
      </xdr:nvSpPr>
      <xdr:spPr>
        <a:xfrm>
          <a:off x="7846060" y="144123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textlink="">
      <xdr:nvSpPr>
        <xdr:cNvPr id="350" name="フローチャート: 判断 349">
          <a:extLst>
            <a:ext uri="{FF2B5EF4-FFF2-40B4-BE49-F238E27FC236}">
              <a16:creationId xmlns:a16="http://schemas.microsoft.com/office/drawing/2014/main" id="{F738C337-9B89-4274-8431-C4BED3804AE3}"/>
            </a:ext>
          </a:extLst>
        </xdr:cNvPr>
        <xdr:cNvSpPr/>
      </xdr:nvSpPr>
      <xdr:spPr>
        <a:xfrm>
          <a:off x="7029450" y="144100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168656</xdr:rowOff>
    </xdr:from>
    <xdr:to>
      <xdr:col>36</xdr:col>
      <xdr:colOff>165100</xdr:colOff>
      <xdr:row>83</xdr:row>
      <xdr:rowOff>98806</xdr:rowOff>
    </xdr:to>
    <xdr:sp textlink="">
      <xdr:nvSpPr>
        <xdr:cNvPr id="351" name="フローチャート: 判断 350">
          <a:extLst>
            <a:ext uri="{FF2B5EF4-FFF2-40B4-BE49-F238E27FC236}">
              <a16:creationId xmlns:a16="http://schemas.microsoft.com/office/drawing/2014/main" id="{104BDCF8-9FC8-4925-897D-D43F15F2DF4A}"/>
            </a:ext>
          </a:extLst>
        </xdr:cNvPr>
        <xdr:cNvSpPr/>
      </xdr:nvSpPr>
      <xdr:spPr>
        <a:xfrm>
          <a:off x="6231890" y="14231366"/>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2" name="テキスト ボックス 351">
          <a:extLst>
            <a:ext uri="{FF2B5EF4-FFF2-40B4-BE49-F238E27FC236}">
              <a16:creationId xmlns:a16="http://schemas.microsoft.com/office/drawing/2014/main" id="{43AF2DB6-FB88-45AD-9FC1-77E056848EDB}"/>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3" name="テキスト ボックス 352">
          <a:extLst>
            <a:ext uri="{FF2B5EF4-FFF2-40B4-BE49-F238E27FC236}">
              <a16:creationId xmlns:a16="http://schemas.microsoft.com/office/drawing/2014/main" id="{8EC939FF-CEF1-461D-AEF7-07BBDFAF578F}"/>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4" name="テキスト ボックス 353">
          <a:extLst>
            <a:ext uri="{FF2B5EF4-FFF2-40B4-BE49-F238E27FC236}">
              <a16:creationId xmlns:a16="http://schemas.microsoft.com/office/drawing/2014/main" id="{C9460E35-F5AE-45AC-B30F-AE11A6089857}"/>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55" name="テキスト ボックス 354">
          <a:extLst>
            <a:ext uri="{FF2B5EF4-FFF2-40B4-BE49-F238E27FC236}">
              <a16:creationId xmlns:a16="http://schemas.microsoft.com/office/drawing/2014/main" id="{1156DDDA-589E-4BD4-A25F-FE3E224FA740}"/>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56" name="テキスト ボックス 355">
          <a:extLst>
            <a:ext uri="{FF2B5EF4-FFF2-40B4-BE49-F238E27FC236}">
              <a16:creationId xmlns:a16="http://schemas.microsoft.com/office/drawing/2014/main" id="{07A23C5E-7B8D-4BA8-BA2F-14F6B2087DCA}"/>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64263</xdr:rowOff>
    </xdr:from>
    <xdr:to>
      <xdr:col>55</xdr:col>
      <xdr:colOff>50800</xdr:colOff>
      <xdr:row>85</xdr:row>
      <xdr:rowOff>165863</xdr:rowOff>
    </xdr:to>
    <xdr:sp textlink="">
      <xdr:nvSpPr>
        <xdr:cNvPr id="357" name="楕円 356">
          <a:extLst>
            <a:ext uri="{FF2B5EF4-FFF2-40B4-BE49-F238E27FC236}">
              <a16:creationId xmlns:a16="http://schemas.microsoft.com/office/drawing/2014/main" id="{D9366D28-7E32-401C-B14F-B237924A3822}"/>
            </a:ext>
          </a:extLst>
        </xdr:cNvPr>
        <xdr:cNvSpPr/>
      </xdr:nvSpPr>
      <xdr:spPr>
        <a:xfrm>
          <a:off x="9394190" y="14633703"/>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42690</xdr:rowOff>
    </xdr:from>
    <xdr:ext cx="469744" cy="259045"/>
    <xdr:sp textlink="">
      <xdr:nvSpPr>
        <xdr:cNvPr id="358" name="【公営住宅】&#10;一人当たり面積該当値テキスト">
          <a:extLst>
            <a:ext uri="{FF2B5EF4-FFF2-40B4-BE49-F238E27FC236}">
              <a16:creationId xmlns:a16="http://schemas.microsoft.com/office/drawing/2014/main" id="{FDC43539-1B7C-4B0D-BAA5-FF207821551A}"/>
            </a:ext>
          </a:extLst>
        </xdr:cNvPr>
        <xdr:cNvSpPr txBox="1"/>
      </xdr:nvSpPr>
      <xdr:spPr>
        <a:xfrm>
          <a:off x="9467850" y="1461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63500</xdr:rowOff>
    </xdr:from>
    <xdr:to>
      <xdr:col>50</xdr:col>
      <xdr:colOff>165100</xdr:colOff>
      <xdr:row>85</xdr:row>
      <xdr:rowOff>165100</xdr:rowOff>
    </xdr:to>
    <xdr:sp textlink="">
      <xdr:nvSpPr>
        <xdr:cNvPr id="359" name="楕円 358">
          <a:extLst>
            <a:ext uri="{FF2B5EF4-FFF2-40B4-BE49-F238E27FC236}">
              <a16:creationId xmlns:a16="http://schemas.microsoft.com/office/drawing/2014/main" id="{481A8B92-5A89-4B80-8385-B765569D8E59}"/>
            </a:ext>
          </a:extLst>
        </xdr:cNvPr>
        <xdr:cNvSpPr/>
      </xdr:nvSpPr>
      <xdr:spPr>
        <a:xfrm>
          <a:off x="8632190" y="1463294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114300</xdr:rowOff>
    </xdr:from>
    <xdr:to>
      <xdr:col>55</xdr:col>
      <xdr:colOff>0</xdr:colOff>
      <xdr:row>85</xdr:row>
      <xdr:rowOff>115063</xdr:rowOff>
    </xdr:to>
    <xdr:cxnSp macro="">
      <xdr:nvCxnSpPr>
        <xdr:cNvPr id="360" name="直線コネクタ 359">
          <a:extLst>
            <a:ext uri="{FF2B5EF4-FFF2-40B4-BE49-F238E27FC236}">
              <a16:creationId xmlns:a16="http://schemas.microsoft.com/office/drawing/2014/main" id="{269CE967-6D5A-453F-AE50-48EDCD2900EC}"/>
            </a:ext>
          </a:extLst>
        </xdr:cNvPr>
        <xdr:cNvCxnSpPr/>
      </xdr:nvCxnSpPr>
      <xdr:spPr>
        <a:xfrm>
          <a:off x="8686800" y="14687550"/>
          <a:ext cx="74295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53594</xdr:rowOff>
    </xdr:from>
    <xdr:to>
      <xdr:col>46</xdr:col>
      <xdr:colOff>38100</xdr:colOff>
      <xdr:row>85</xdr:row>
      <xdr:rowOff>155194</xdr:rowOff>
    </xdr:to>
    <xdr:sp textlink="">
      <xdr:nvSpPr>
        <xdr:cNvPr id="361" name="楕円 360">
          <a:extLst>
            <a:ext uri="{FF2B5EF4-FFF2-40B4-BE49-F238E27FC236}">
              <a16:creationId xmlns:a16="http://schemas.microsoft.com/office/drawing/2014/main" id="{B6F0C74E-423D-4F00-8FF0-E1CB0639C01A}"/>
            </a:ext>
          </a:extLst>
        </xdr:cNvPr>
        <xdr:cNvSpPr/>
      </xdr:nvSpPr>
      <xdr:spPr>
        <a:xfrm>
          <a:off x="7846060" y="146306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104394</xdr:rowOff>
    </xdr:from>
    <xdr:to>
      <xdr:col>50</xdr:col>
      <xdr:colOff>114300</xdr:colOff>
      <xdr:row>85</xdr:row>
      <xdr:rowOff>114300</xdr:rowOff>
    </xdr:to>
    <xdr:cxnSp macro="">
      <xdr:nvCxnSpPr>
        <xdr:cNvPr id="362" name="直線コネクタ 361">
          <a:extLst>
            <a:ext uri="{FF2B5EF4-FFF2-40B4-BE49-F238E27FC236}">
              <a16:creationId xmlns:a16="http://schemas.microsoft.com/office/drawing/2014/main" id="{691DD65F-7111-4996-8463-D5424D765774}"/>
            </a:ext>
          </a:extLst>
        </xdr:cNvPr>
        <xdr:cNvCxnSpPr/>
      </xdr:nvCxnSpPr>
      <xdr:spPr>
        <a:xfrm>
          <a:off x="7889240" y="14675739"/>
          <a:ext cx="79756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46737</xdr:rowOff>
    </xdr:from>
    <xdr:to>
      <xdr:col>41</xdr:col>
      <xdr:colOff>101600</xdr:colOff>
      <xdr:row>85</xdr:row>
      <xdr:rowOff>148337</xdr:rowOff>
    </xdr:to>
    <xdr:sp textlink="">
      <xdr:nvSpPr>
        <xdr:cNvPr id="363" name="楕円 362">
          <a:extLst>
            <a:ext uri="{FF2B5EF4-FFF2-40B4-BE49-F238E27FC236}">
              <a16:creationId xmlns:a16="http://schemas.microsoft.com/office/drawing/2014/main" id="{B83C893F-D848-4C29-823D-B0F40E162AD5}"/>
            </a:ext>
          </a:extLst>
        </xdr:cNvPr>
        <xdr:cNvSpPr/>
      </xdr:nvSpPr>
      <xdr:spPr>
        <a:xfrm>
          <a:off x="7029450" y="1462189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97537</xdr:rowOff>
    </xdr:from>
    <xdr:to>
      <xdr:col>45</xdr:col>
      <xdr:colOff>177800</xdr:colOff>
      <xdr:row>85</xdr:row>
      <xdr:rowOff>104394</xdr:rowOff>
    </xdr:to>
    <xdr:cxnSp macro="">
      <xdr:nvCxnSpPr>
        <xdr:cNvPr id="364" name="直線コネクタ 363">
          <a:extLst>
            <a:ext uri="{FF2B5EF4-FFF2-40B4-BE49-F238E27FC236}">
              <a16:creationId xmlns:a16="http://schemas.microsoft.com/office/drawing/2014/main" id="{B3C9C76C-9A3D-424D-9572-B2FD399AE673}"/>
            </a:ext>
          </a:extLst>
        </xdr:cNvPr>
        <xdr:cNvCxnSpPr/>
      </xdr:nvCxnSpPr>
      <xdr:spPr>
        <a:xfrm>
          <a:off x="7084060" y="14666977"/>
          <a:ext cx="805180" cy="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45213</xdr:rowOff>
    </xdr:from>
    <xdr:to>
      <xdr:col>36</xdr:col>
      <xdr:colOff>165100</xdr:colOff>
      <xdr:row>85</xdr:row>
      <xdr:rowOff>146813</xdr:rowOff>
    </xdr:to>
    <xdr:sp textlink="">
      <xdr:nvSpPr>
        <xdr:cNvPr id="365" name="楕円 364">
          <a:extLst>
            <a:ext uri="{FF2B5EF4-FFF2-40B4-BE49-F238E27FC236}">
              <a16:creationId xmlns:a16="http://schemas.microsoft.com/office/drawing/2014/main" id="{52D3AC77-4421-4544-8604-C19BE59F29F2}"/>
            </a:ext>
          </a:extLst>
        </xdr:cNvPr>
        <xdr:cNvSpPr/>
      </xdr:nvSpPr>
      <xdr:spPr>
        <a:xfrm>
          <a:off x="6231890" y="1462036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96013</xdr:rowOff>
    </xdr:from>
    <xdr:to>
      <xdr:col>41</xdr:col>
      <xdr:colOff>50800</xdr:colOff>
      <xdr:row>85</xdr:row>
      <xdr:rowOff>97537</xdr:rowOff>
    </xdr:to>
    <xdr:cxnSp macro="">
      <xdr:nvCxnSpPr>
        <xdr:cNvPr id="366" name="直線コネクタ 365">
          <a:extLst>
            <a:ext uri="{FF2B5EF4-FFF2-40B4-BE49-F238E27FC236}">
              <a16:creationId xmlns:a16="http://schemas.microsoft.com/office/drawing/2014/main" id="{23CA5D7E-34D4-4A37-ABB3-8D55B2730959}"/>
            </a:ext>
          </a:extLst>
        </xdr:cNvPr>
        <xdr:cNvCxnSpPr/>
      </xdr:nvCxnSpPr>
      <xdr:spPr>
        <a:xfrm>
          <a:off x="6286500" y="14665453"/>
          <a:ext cx="79756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textlink="">
      <xdr:nvSpPr>
        <xdr:cNvPr id="367" name="n_1aveValue【公営住宅】&#10;一人当たり面積">
          <a:extLst>
            <a:ext uri="{FF2B5EF4-FFF2-40B4-BE49-F238E27FC236}">
              <a16:creationId xmlns:a16="http://schemas.microsoft.com/office/drawing/2014/main" id="{F05EB3E0-5BBB-4262-9482-E9393B541F81}"/>
            </a:ext>
          </a:extLst>
        </xdr:cNvPr>
        <xdr:cNvSpPr txBox="1"/>
      </xdr:nvSpPr>
      <xdr:spPr>
        <a:xfrm>
          <a:off x="8454467" y="1419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textlink="">
      <xdr:nvSpPr>
        <xdr:cNvPr id="368" name="n_2aveValue【公営住宅】&#10;一人当たり面積">
          <a:extLst>
            <a:ext uri="{FF2B5EF4-FFF2-40B4-BE49-F238E27FC236}">
              <a16:creationId xmlns:a16="http://schemas.microsoft.com/office/drawing/2014/main" id="{9D9C7164-A263-45F8-8312-9AB81AB69528}"/>
            </a:ext>
          </a:extLst>
        </xdr:cNvPr>
        <xdr:cNvSpPr txBox="1"/>
      </xdr:nvSpPr>
      <xdr:spPr>
        <a:xfrm>
          <a:off x="7673417" y="14189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textlink="">
      <xdr:nvSpPr>
        <xdr:cNvPr id="369" name="n_3aveValue【公営住宅】&#10;一人当たり面積">
          <a:extLst>
            <a:ext uri="{FF2B5EF4-FFF2-40B4-BE49-F238E27FC236}">
              <a16:creationId xmlns:a16="http://schemas.microsoft.com/office/drawing/2014/main" id="{4903065D-ECD4-468F-A69F-1F8191BC75E6}"/>
            </a:ext>
          </a:extLst>
        </xdr:cNvPr>
        <xdr:cNvSpPr txBox="1"/>
      </xdr:nvSpPr>
      <xdr:spPr>
        <a:xfrm>
          <a:off x="6866332" y="1418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115333</xdr:rowOff>
    </xdr:from>
    <xdr:ext cx="469744" cy="259045"/>
    <xdr:sp textlink="">
      <xdr:nvSpPr>
        <xdr:cNvPr id="370" name="n_4aveValue【公営住宅】&#10;一人当たり面積">
          <a:extLst>
            <a:ext uri="{FF2B5EF4-FFF2-40B4-BE49-F238E27FC236}">
              <a16:creationId xmlns:a16="http://schemas.microsoft.com/office/drawing/2014/main" id="{7378F583-499D-4767-A6AF-9992CB4075DA}"/>
            </a:ext>
          </a:extLst>
        </xdr:cNvPr>
        <xdr:cNvSpPr txBox="1"/>
      </xdr:nvSpPr>
      <xdr:spPr>
        <a:xfrm>
          <a:off x="6068772" y="1400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156227</xdr:rowOff>
    </xdr:from>
    <xdr:ext cx="469744" cy="259045"/>
    <xdr:sp textlink="">
      <xdr:nvSpPr>
        <xdr:cNvPr id="371" name="n_1mainValue【公営住宅】&#10;一人当たり面積">
          <a:extLst>
            <a:ext uri="{FF2B5EF4-FFF2-40B4-BE49-F238E27FC236}">
              <a16:creationId xmlns:a16="http://schemas.microsoft.com/office/drawing/2014/main" id="{15B03D36-95F0-4F3E-85C2-B7915C296D2B}"/>
            </a:ext>
          </a:extLst>
        </xdr:cNvPr>
        <xdr:cNvSpPr txBox="1"/>
      </xdr:nvSpPr>
      <xdr:spPr>
        <a:xfrm>
          <a:off x="8454467" y="1473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146321</xdr:rowOff>
    </xdr:from>
    <xdr:ext cx="469744" cy="259045"/>
    <xdr:sp textlink="">
      <xdr:nvSpPr>
        <xdr:cNvPr id="372" name="n_2mainValue【公営住宅】&#10;一人当たり面積">
          <a:extLst>
            <a:ext uri="{FF2B5EF4-FFF2-40B4-BE49-F238E27FC236}">
              <a16:creationId xmlns:a16="http://schemas.microsoft.com/office/drawing/2014/main" id="{9ABE252D-600E-433C-AD78-E266FCD3BCC9}"/>
            </a:ext>
          </a:extLst>
        </xdr:cNvPr>
        <xdr:cNvSpPr txBox="1"/>
      </xdr:nvSpPr>
      <xdr:spPr>
        <a:xfrm>
          <a:off x="7673417" y="147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139464</xdr:rowOff>
    </xdr:from>
    <xdr:ext cx="469744" cy="259045"/>
    <xdr:sp textlink="">
      <xdr:nvSpPr>
        <xdr:cNvPr id="373" name="n_3mainValue【公営住宅】&#10;一人当たり面積">
          <a:extLst>
            <a:ext uri="{FF2B5EF4-FFF2-40B4-BE49-F238E27FC236}">
              <a16:creationId xmlns:a16="http://schemas.microsoft.com/office/drawing/2014/main" id="{E803AA22-52A3-4097-AABC-A72A3C95125A}"/>
            </a:ext>
          </a:extLst>
        </xdr:cNvPr>
        <xdr:cNvSpPr txBox="1"/>
      </xdr:nvSpPr>
      <xdr:spPr>
        <a:xfrm>
          <a:off x="6866332" y="1470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137940</xdr:rowOff>
    </xdr:from>
    <xdr:ext cx="469744" cy="259045"/>
    <xdr:sp textlink="">
      <xdr:nvSpPr>
        <xdr:cNvPr id="374" name="n_4mainValue【公営住宅】&#10;一人当たり面積">
          <a:extLst>
            <a:ext uri="{FF2B5EF4-FFF2-40B4-BE49-F238E27FC236}">
              <a16:creationId xmlns:a16="http://schemas.microsoft.com/office/drawing/2014/main" id="{7F205185-1DF0-4721-90F4-15B501F7160F}"/>
            </a:ext>
          </a:extLst>
        </xdr:cNvPr>
        <xdr:cNvSpPr txBox="1"/>
      </xdr:nvSpPr>
      <xdr:spPr>
        <a:xfrm>
          <a:off x="6068772" y="14707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75" name="正方形/長方形 374">
          <a:extLst>
            <a:ext uri="{FF2B5EF4-FFF2-40B4-BE49-F238E27FC236}">
              <a16:creationId xmlns:a16="http://schemas.microsoft.com/office/drawing/2014/main" id="{BFD3AA6D-C4C8-478D-90CE-A5213E4383CB}"/>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76" name="正方形/長方形 375">
          <a:extLst>
            <a:ext uri="{FF2B5EF4-FFF2-40B4-BE49-F238E27FC236}">
              <a16:creationId xmlns:a16="http://schemas.microsoft.com/office/drawing/2014/main" id="{51EE748F-967C-4030-B4FC-2209CE5A3CC6}"/>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77" name="正方形/長方形 376">
          <a:extLst>
            <a:ext uri="{FF2B5EF4-FFF2-40B4-BE49-F238E27FC236}">
              <a16:creationId xmlns:a16="http://schemas.microsoft.com/office/drawing/2014/main" id="{9CFFA916-17DA-45D4-9B24-69384FB08B4F}"/>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78" name="正方形/長方形 377">
          <a:extLst>
            <a:ext uri="{FF2B5EF4-FFF2-40B4-BE49-F238E27FC236}">
              <a16:creationId xmlns:a16="http://schemas.microsoft.com/office/drawing/2014/main" id="{09FBD61E-F41D-4744-BE33-CEE1B131A9BE}"/>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79" name="正方形/長方形 378">
          <a:extLst>
            <a:ext uri="{FF2B5EF4-FFF2-40B4-BE49-F238E27FC236}">
              <a16:creationId xmlns:a16="http://schemas.microsoft.com/office/drawing/2014/main" id="{33CED116-97ED-41C5-B48F-7C6F298640C2}"/>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0" name="正方形/長方形 379">
          <a:extLst>
            <a:ext uri="{FF2B5EF4-FFF2-40B4-BE49-F238E27FC236}">
              <a16:creationId xmlns:a16="http://schemas.microsoft.com/office/drawing/2014/main" id="{FC82872B-EAED-44DB-BB7D-43FFE01AB0FF}"/>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1" name="正方形/長方形 380">
          <a:extLst>
            <a:ext uri="{FF2B5EF4-FFF2-40B4-BE49-F238E27FC236}">
              <a16:creationId xmlns:a16="http://schemas.microsoft.com/office/drawing/2014/main" id="{5534C743-CF98-44E6-B5D4-B541BAD74B62}"/>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2" name="正方形/長方形 381">
          <a:extLst>
            <a:ext uri="{FF2B5EF4-FFF2-40B4-BE49-F238E27FC236}">
              <a16:creationId xmlns:a16="http://schemas.microsoft.com/office/drawing/2014/main" id="{1A772857-7A7A-4630-9901-58C32C15DF01}"/>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textlink="">
      <xdr:nvSpPr>
        <xdr:cNvPr id="383" name="正方形/長方形 382">
          <a:extLst>
            <a:ext uri="{FF2B5EF4-FFF2-40B4-BE49-F238E27FC236}">
              <a16:creationId xmlns:a16="http://schemas.microsoft.com/office/drawing/2014/main" id="{72D1695B-F162-4DD1-B329-D8DE4B4C5F21}"/>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384" name="正方形/長方形 383">
          <a:extLst>
            <a:ext uri="{FF2B5EF4-FFF2-40B4-BE49-F238E27FC236}">
              <a16:creationId xmlns:a16="http://schemas.microsoft.com/office/drawing/2014/main" id="{2E1AF19D-A74A-44B8-BBBB-DE154C0E8620}"/>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385" name="正方形/長方形 384">
          <a:extLst>
            <a:ext uri="{FF2B5EF4-FFF2-40B4-BE49-F238E27FC236}">
              <a16:creationId xmlns:a16="http://schemas.microsoft.com/office/drawing/2014/main" id="{F3004055-BA3A-4C9D-B71B-CFA2369653D8}"/>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386" name="正方形/長方形 385">
          <a:extLst>
            <a:ext uri="{FF2B5EF4-FFF2-40B4-BE49-F238E27FC236}">
              <a16:creationId xmlns:a16="http://schemas.microsoft.com/office/drawing/2014/main" id="{FF70D53D-5C77-46CD-B61C-77644B2685D8}"/>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387" name="正方形/長方形 386">
          <a:extLst>
            <a:ext uri="{FF2B5EF4-FFF2-40B4-BE49-F238E27FC236}">
              <a16:creationId xmlns:a16="http://schemas.microsoft.com/office/drawing/2014/main" id="{298B0499-E95D-4B8A-8B70-4971879E55BE}"/>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388" name="正方形/長方形 387">
          <a:extLst>
            <a:ext uri="{FF2B5EF4-FFF2-40B4-BE49-F238E27FC236}">
              <a16:creationId xmlns:a16="http://schemas.microsoft.com/office/drawing/2014/main" id="{31938F14-A53E-462E-9690-063F8456143F}"/>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389" name="正方形/長方形 388">
          <a:extLst>
            <a:ext uri="{FF2B5EF4-FFF2-40B4-BE49-F238E27FC236}">
              <a16:creationId xmlns:a16="http://schemas.microsoft.com/office/drawing/2014/main" id="{30D24FE7-A7FD-4D98-B638-4326844ABD75}"/>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390" name="正方形/長方形 389">
          <a:extLst>
            <a:ext uri="{FF2B5EF4-FFF2-40B4-BE49-F238E27FC236}">
              <a16:creationId xmlns:a16="http://schemas.microsoft.com/office/drawing/2014/main" id="{B3E84FF0-4EAE-49D8-A82F-A96314071BC0}"/>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textlink="">
      <xdr:nvSpPr>
        <xdr:cNvPr id="391" name="正方形/長方形 390">
          <a:extLst>
            <a:ext uri="{FF2B5EF4-FFF2-40B4-BE49-F238E27FC236}">
              <a16:creationId xmlns:a16="http://schemas.microsoft.com/office/drawing/2014/main" id="{7B28F42C-3D5A-48BF-95A6-45627EF443D1}"/>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392" name="正方形/長方形 391">
          <a:extLst>
            <a:ext uri="{FF2B5EF4-FFF2-40B4-BE49-F238E27FC236}">
              <a16:creationId xmlns:a16="http://schemas.microsoft.com/office/drawing/2014/main" id="{8D7C49AB-B10B-441D-8346-E07C322DB1D9}"/>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393" name="正方形/長方形 392">
          <a:extLst>
            <a:ext uri="{FF2B5EF4-FFF2-40B4-BE49-F238E27FC236}">
              <a16:creationId xmlns:a16="http://schemas.microsoft.com/office/drawing/2014/main" id="{2A96FB03-9018-43CE-ABC7-B1FB98FBE505}"/>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394" name="正方形/長方形 393">
          <a:extLst>
            <a:ext uri="{FF2B5EF4-FFF2-40B4-BE49-F238E27FC236}">
              <a16:creationId xmlns:a16="http://schemas.microsoft.com/office/drawing/2014/main" id="{4064BDB4-161F-4757-9335-80C93DB6518B}"/>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395" name="正方形/長方形 394">
          <a:extLst>
            <a:ext uri="{FF2B5EF4-FFF2-40B4-BE49-F238E27FC236}">
              <a16:creationId xmlns:a16="http://schemas.microsoft.com/office/drawing/2014/main" id="{5B47E6FF-6E77-4D62-A652-6813749AD2A6}"/>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396" name="正方形/長方形 395">
          <a:extLst>
            <a:ext uri="{FF2B5EF4-FFF2-40B4-BE49-F238E27FC236}">
              <a16:creationId xmlns:a16="http://schemas.microsoft.com/office/drawing/2014/main" id="{1E84B2F6-06BE-43F0-8914-497D5E1A0D9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397" name="正方形/長方形 396">
          <a:extLst>
            <a:ext uri="{FF2B5EF4-FFF2-40B4-BE49-F238E27FC236}">
              <a16:creationId xmlns:a16="http://schemas.microsoft.com/office/drawing/2014/main" id="{9E0B61CE-65A8-4940-8E2A-7EFA301749C0}"/>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398" name="正方形/長方形 397">
          <a:extLst>
            <a:ext uri="{FF2B5EF4-FFF2-40B4-BE49-F238E27FC236}">
              <a16:creationId xmlns:a16="http://schemas.microsoft.com/office/drawing/2014/main" id="{D6A89E47-5C53-4E63-A208-44AD78E6459D}"/>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399" name="テキスト ボックス 398">
          <a:extLst>
            <a:ext uri="{FF2B5EF4-FFF2-40B4-BE49-F238E27FC236}">
              <a16:creationId xmlns:a16="http://schemas.microsoft.com/office/drawing/2014/main" id="{8D7459DF-C4B5-47AB-84C8-3C3A835AC83E}"/>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B18D1617-AA88-4841-93EB-E3B838409B4A}"/>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401" name="テキスト ボックス 400">
          <a:extLst>
            <a:ext uri="{FF2B5EF4-FFF2-40B4-BE49-F238E27FC236}">
              <a16:creationId xmlns:a16="http://schemas.microsoft.com/office/drawing/2014/main" id="{323BB908-E7D6-4B40-AC56-CA71E81B5AB9}"/>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2BA45923-8365-4D20-B3CD-AA5FD8BBBE0E}"/>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textlink="">
      <xdr:nvSpPr>
        <xdr:cNvPr id="403" name="テキスト ボックス 402">
          <a:extLst>
            <a:ext uri="{FF2B5EF4-FFF2-40B4-BE49-F238E27FC236}">
              <a16:creationId xmlns:a16="http://schemas.microsoft.com/office/drawing/2014/main" id="{34302ACB-99DD-4806-B521-2F8508D2CBEF}"/>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8B227B0A-EF8D-47CA-B0FD-8E4655DA2136}"/>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textlink="">
      <xdr:nvSpPr>
        <xdr:cNvPr id="405" name="テキスト ボックス 404">
          <a:extLst>
            <a:ext uri="{FF2B5EF4-FFF2-40B4-BE49-F238E27FC236}">
              <a16:creationId xmlns:a16="http://schemas.microsoft.com/office/drawing/2014/main" id="{383857F2-5DF8-4D05-8F14-4E2FE9549723}"/>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BC01E69E-FAD5-469A-ABBD-1340B1D4B8C7}"/>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textlink="">
      <xdr:nvSpPr>
        <xdr:cNvPr id="407" name="テキスト ボックス 406">
          <a:extLst>
            <a:ext uri="{FF2B5EF4-FFF2-40B4-BE49-F238E27FC236}">
              <a16:creationId xmlns:a16="http://schemas.microsoft.com/office/drawing/2014/main" id="{0D0BB276-57C1-45A8-9FA1-ABF6AE8EEF05}"/>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89FA376E-2F02-4651-9F4B-77EFDB0129B6}"/>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textlink="">
      <xdr:nvSpPr>
        <xdr:cNvPr id="409" name="テキスト ボックス 408">
          <a:extLst>
            <a:ext uri="{FF2B5EF4-FFF2-40B4-BE49-F238E27FC236}">
              <a16:creationId xmlns:a16="http://schemas.microsoft.com/office/drawing/2014/main" id="{8DC028B7-FD7D-476C-8AF2-E303B4AE93A4}"/>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820E93D1-97D8-4BE9-B885-2AB5F17FC4BC}"/>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textlink="">
      <xdr:nvSpPr>
        <xdr:cNvPr id="411" name="テキスト ボックス 410">
          <a:extLst>
            <a:ext uri="{FF2B5EF4-FFF2-40B4-BE49-F238E27FC236}">
              <a16:creationId xmlns:a16="http://schemas.microsoft.com/office/drawing/2014/main" id="{3B2A9F24-F457-4ABB-8603-548B2F47A3CD}"/>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4C2BE6AC-3E6B-4118-B9D5-4D53C3DCBDE8}"/>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textlink="">
      <xdr:nvSpPr>
        <xdr:cNvPr id="413" name="テキスト ボックス 412">
          <a:extLst>
            <a:ext uri="{FF2B5EF4-FFF2-40B4-BE49-F238E27FC236}">
              <a16:creationId xmlns:a16="http://schemas.microsoft.com/office/drawing/2014/main" id="{382582E6-2066-49FD-A060-7CD16D89AD82}"/>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textlink="">
      <xdr:nvSpPr>
        <xdr:cNvPr id="414" name="【認定こども園・幼稚園・保育所】&#10;有形固定資産減価償却率グラフ枠">
          <a:extLst>
            <a:ext uri="{FF2B5EF4-FFF2-40B4-BE49-F238E27FC236}">
              <a16:creationId xmlns:a16="http://schemas.microsoft.com/office/drawing/2014/main" id="{CC608B93-1ECC-4DF3-A909-F60912E81621}"/>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4EB7F7BB-532C-41FB-8B7F-AB432A396825}"/>
            </a:ext>
          </a:extLst>
        </xdr:cNvPr>
        <xdr:cNvCxnSpPr/>
      </xdr:nvCxnSpPr>
      <xdr:spPr>
        <a:xfrm flipV="1">
          <a:off x="14703424" y="59169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textlink="">
      <xdr:nvSpPr>
        <xdr:cNvPr id="416" name="【認定こども園・幼稚園・保育所】&#10;有形固定資産減価償却率最小値テキスト">
          <a:extLst>
            <a:ext uri="{FF2B5EF4-FFF2-40B4-BE49-F238E27FC236}">
              <a16:creationId xmlns:a16="http://schemas.microsoft.com/office/drawing/2014/main" id="{E3219AE9-69CD-45BD-94AA-E931C21043BE}"/>
            </a:ext>
          </a:extLst>
        </xdr:cNvPr>
        <xdr:cNvSpPr txBox="1"/>
      </xdr:nvSpPr>
      <xdr:spPr>
        <a:xfrm>
          <a:off x="14742160" y="717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55420F11-A0AD-4615-BDC6-7F46A17479CA}"/>
            </a:ext>
          </a:extLst>
        </xdr:cNvPr>
        <xdr:cNvCxnSpPr/>
      </xdr:nvCxnSpPr>
      <xdr:spPr>
        <a:xfrm>
          <a:off x="14611350" y="7170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textlink="">
      <xdr:nvSpPr>
        <xdr:cNvPr id="418" name="【認定こども園・幼稚園・保育所】&#10;有形固定資産減価償却率最大値テキスト">
          <a:extLst>
            <a:ext uri="{FF2B5EF4-FFF2-40B4-BE49-F238E27FC236}">
              <a16:creationId xmlns:a16="http://schemas.microsoft.com/office/drawing/2014/main" id="{055D79E3-8186-4324-A97C-478A9E71725D}"/>
            </a:ext>
          </a:extLst>
        </xdr:cNvPr>
        <xdr:cNvSpPr txBox="1"/>
      </xdr:nvSpPr>
      <xdr:spPr>
        <a:xfrm>
          <a:off x="14742160" y="5688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39CAF4A2-0310-4462-9426-46C7809A28F3}"/>
            </a:ext>
          </a:extLst>
        </xdr:cNvPr>
        <xdr:cNvCxnSpPr/>
      </xdr:nvCxnSpPr>
      <xdr:spPr>
        <a:xfrm>
          <a:off x="14611350" y="5916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textlink="">
      <xdr:nvSpPr>
        <xdr:cNvPr id="420" name="【認定こども園・幼稚園・保育所】&#10;有形固定資産減価償却率平均値テキスト">
          <a:extLst>
            <a:ext uri="{FF2B5EF4-FFF2-40B4-BE49-F238E27FC236}">
              <a16:creationId xmlns:a16="http://schemas.microsoft.com/office/drawing/2014/main" id="{9A513418-81F3-41A7-8408-C2F3354B42AF}"/>
            </a:ext>
          </a:extLst>
        </xdr:cNvPr>
        <xdr:cNvSpPr txBox="1"/>
      </xdr:nvSpPr>
      <xdr:spPr>
        <a:xfrm>
          <a:off x="14742160" y="643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textlink="">
      <xdr:nvSpPr>
        <xdr:cNvPr id="421" name="フローチャート: 判断 420">
          <a:extLst>
            <a:ext uri="{FF2B5EF4-FFF2-40B4-BE49-F238E27FC236}">
              <a16:creationId xmlns:a16="http://schemas.microsoft.com/office/drawing/2014/main" id="{516D9B75-842E-4BBB-9E80-F943A19F082F}"/>
            </a:ext>
          </a:extLst>
        </xdr:cNvPr>
        <xdr:cNvSpPr/>
      </xdr:nvSpPr>
      <xdr:spPr>
        <a:xfrm>
          <a:off x="14649450" y="64509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textlink="">
      <xdr:nvSpPr>
        <xdr:cNvPr id="422" name="フローチャート: 判断 421">
          <a:extLst>
            <a:ext uri="{FF2B5EF4-FFF2-40B4-BE49-F238E27FC236}">
              <a16:creationId xmlns:a16="http://schemas.microsoft.com/office/drawing/2014/main" id="{61EF198B-1925-44D6-BB52-492D3EEC8D74}"/>
            </a:ext>
          </a:extLst>
        </xdr:cNvPr>
        <xdr:cNvSpPr/>
      </xdr:nvSpPr>
      <xdr:spPr>
        <a:xfrm>
          <a:off x="13887450" y="64700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textlink="">
      <xdr:nvSpPr>
        <xdr:cNvPr id="423" name="フローチャート: 判断 422">
          <a:extLst>
            <a:ext uri="{FF2B5EF4-FFF2-40B4-BE49-F238E27FC236}">
              <a16:creationId xmlns:a16="http://schemas.microsoft.com/office/drawing/2014/main" id="{22A19247-88AE-4224-ACE9-38104BF063C4}"/>
            </a:ext>
          </a:extLst>
        </xdr:cNvPr>
        <xdr:cNvSpPr/>
      </xdr:nvSpPr>
      <xdr:spPr>
        <a:xfrm>
          <a:off x="13089890" y="64795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textlink="">
      <xdr:nvSpPr>
        <xdr:cNvPr id="424" name="フローチャート: 判断 423">
          <a:extLst>
            <a:ext uri="{FF2B5EF4-FFF2-40B4-BE49-F238E27FC236}">
              <a16:creationId xmlns:a16="http://schemas.microsoft.com/office/drawing/2014/main" id="{33BB05B9-5E92-4B44-9114-E365A7A66230}"/>
            </a:ext>
          </a:extLst>
        </xdr:cNvPr>
        <xdr:cNvSpPr/>
      </xdr:nvSpPr>
      <xdr:spPr>
        <a:xfrm>
          <a:off x="12303760" y="64738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151130</xdr:rowOff>
    </xdr:from>
    <xdr:to>
      <xdr:col>67</xdr:col>
      <xdr:colOff>101600</xdr:colOff>
      <xdr:row>37</xdr:row>
      <xdr:rowOff>81280</xdr:rowOff>
    </xdr:to>
    <xdr:sp textlink="">
      <xdr:nvSpPr>
        <xdr:cNvPr id="425" name="フローチャート: 判断 424">
          <a:extLst>
            <a:ext uri="{FF2B5EF4-FFF2-40B4-BE49-F238E27FC236}">
              <a16:creationId xmlns:a16="http://schemas.microsoft.com/office/drawing/2014/main" id="{207F6AD7-2296-43F4-8569-0D7D6B39C671}"/>
            </a:ext>
          </a:extLst>
        </xdr:cNvPr>
        <xdr:cNvSpPr/>
      </xdr:nvSpPr>
      <xdr:spPr>
        <a:xfrm>
          <a:off x="11487150" y="63233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426" name="テキスト ボックス 425">
          <a:extLst>
            <a:ext uri="{FF2B5EF4-FFF2-40B4-BE49-F238E27FC236}">
              <a16:creationId xmlns:a16="http://schemas.microsoft.com/office/drawing/2014/main" id="{6F9F2D22-981D-4CDD-8EEF-D0D1361FB380}"/>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427" name="テキスト ボックス 426">
          <a:extLst>
            <a:ext uri="{FF2B5EF4-FFF2-40B4-BE49-F238E27FC236}">
              <a16:creationId xmlns:a16="http://schemas.microsoft.com/office/drawing/2014/main" id="{D9B13C7F-62BF-4BD5-8BAF-E79549F30974}"/>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428" name="テキスト ボックス 427">
          <a:extLst>
            <a:ext uri="{FF2B5EF4-FFF2-40B4-BE49-F238E27FC236}">
              <a16:creationId xmlns:a16="http://schemas.microsoft.com/office/drawing/2014/main" id="{254A8E1F-8B5F-4A29-85B5-C4A6DA167072}"/>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429" name="テキスト ボックス 428">
          <a:extLst>
            <a:ext uri="{FF2B5EF4-FFF2-40B4-BE49-F238E27FC236}">
              <a16:creationId xmlns:a16="http://schemas.microsoft.com/office/drawing/2014/main" id="{98073B35-3907-42A8-9C21-B695F22B2F9D}"/>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430" name="テキスト ボックス 429">
          <a:extLst>
            <a:ext uri="{FF2B5EF4-FFF2-40B4-BE49-F238E27FC236}">
              <a16:creationId xmlns:a16="http://schemas.microsoft.com/office/drawing/2014/main" id="{222EC76E-47B0-408D-9C8D-087B5CB79764}"/>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97790</xdr:rowOff>
    </xdr:from>
    <xdr:to>
      <xdr:col>85</xdr:col>
      <xdr:colOff>177800</xdr:colOff>
      <xdr:row>38</xdr:row>
      <xdr:rowOff>27940</xdr:rowOff>
    </xdr:to>
    <xdr:sp textlink="">
      <xdr:nvSpPr>
        <xdr:cNvPr id="431" name="楕円 430">
          <a:extLst>
            <a:ext uri="{FF2B5EF4-FFF2-40B4-BE49-F238E27FC236}">
              <a16:creationId xmlns:a16="http://schemas.microsoft.com/office/drawing/2014/main" id="{F2B951D3-34AC-4DFE-B4D9-7DE1D9BD6372}"/>
            </a:ext>
          </a:extLst>
        </xdr:cNvPr>
        <xdr:cNvSpPr/>
      </xdr:nvSpPr>
      <xdr:spPr>
        <a:xfrm>
          <a:off x="14649450" y="64376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120667</xdr:rowOff>
    </xdr:from>
    <xdr:ext cx="405111" cy="259045"/>
    <xdr:sp textlink="">
      <xdr:nvSpPr>
        <xdr:cNvPr id="432" name="【認定こども園・幼稚園・保育所】&#10;有形固定資産減価償却率該当値テキスト">
          <a:extLst>
            <a:ext uri="{FF2B5EF4-FFF2-40B4-BE49-F238E27FC236}">
              <a16:creationId xmlns:a16="http://schemas.microsoft.com/office/drawing/2014/main" id="{F514CFA2-84AC-41B2-9012-70081AE0ADDC}"/>
            </a:ext>
          </a:extLst>
        </xdr:cNvPr>
        <xdr:cNvSpPr txBox="1"/>
      </xdr:nvSpPr>
      <xdr:spPr>
        <a:xfrm>
          <a:off x="14742160"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33020</xdr:rowOff>
    </xdr:from>
    <xdr:to>
      <xdr:col>81</xdr:col>
      <xdr:colOff>101600</xdr:colOff>
      <xdr:row>37</xdr:row>
      <xdr:rowOff>134620</xdr:rowOff>
    </xdr:to>
    <xdr:sp textlink="">
      <xdr:nvSpPr>
        <xdr:cNvPr id="433" name="楕円 432">
          <a:extLst>
            <a:ext uri="{FF2B5EF4-FFF2-40B4-BE49-F238E27FC236}">
              <a16:creationId xmlns:a16="http://schemas.microsoft.com/office/drawing/2014/main" id="{BB3412A6-C127-4F26-BA5A-A504BB0B8EE7}"/>
            </a:ext>
          </a:extLst>
        </xdr:cNvPr>
        <xdr:cNvSpPr/>
      </xdr:nvSpPr>
      <xdr:spPr>
        <a:xfrm>
          <a:off x="13887450" y="63747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83820</xdr:rowOff>
    </xdr:from>
    <xdr:to>
      <xdr:col>85</xdr:col>
      <xdr:colOff>127000</xdr:colOff>
      <xdr:row>37</xdr:row>
      <xdr:rowOff>148590</xdr:rowOff>
    </xdr:to>
    <xdr:cxnSp macro="">
      <xdr:nvCxnSpPr>
        <xdr:cNvPr id="434" name="直線コネクタ 433">
          <a:extLst>
            <a:ext uri="{FF2B5EF4-FFF2-40B4-BE49-F238E27FC236}">
              <a16:creationId xmlns:a16="http://schemas.microsoft.com/office/drawing/2014/main" id="{C68E4386-C6A1-42F9-AE97-0C1582D63930}"/>
            </a:ext>
          </a:extLst>
        </xdr:cNvPr>
        <xdr:cNvCxnSpPr/>
      </xdr:nvCxnSpPr>
      <xdr:spPr>
        <a:xfrm>
          <a:off x="13942060" y="6429375"/>
          <a:ext cx="762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158750</xdr:rowOff>
    </xdr:from>
    <xdr:to>
      <xdr:col>76</xdr:col>
      <xdr:colOff>165100</xdr:colOff>
      <xdr:row>37</xdr:row>
      <xdr:rowOff>88900</xdr:rowOff>
    </xdr:to>
    <xdr:sp textlink="">
      <xdr:nvSpPr>
        <xdr:cNvPr id="435" name="楕円 434">
          <a:extLst>
            <a:ext uri="{FF2B5EF4-FFF2-40B4-BE49-F238E27FC236}">
              <a16:creationId xmlns:a16="http://schemas.microsoft.com/office/drawing/2014/main" id="{10EBDD21-9CA8-4992-9F5D-09DE05A733D1}"/>
            </a:ext>
          </a:extLst>
        </xdr:cNvPr>
        <xdr:cNvSpPr/>
      </xdr:nvSpPr>
      <xdr:spPr>
        <a:xfrm>
          <a:off x="13089890" y="63328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38100</xdr:rowOff>
    </xdr:from>
    <xdr:to>
      <xdr:col>81</xdr:col>
      <xdr:colOff>50800</xdr:colOff>
      <xdr:row>37</xdr:row>
      <xdr:rowOff>83820</xdr:rowOff>
    </xdr:to>
    <xdr:cxnSp macro="">
      <xdr:nvCxnSpPr>
        <xdr:cNvPr id="436" name="直線コネクタ 435">
          <a:extLst>
            <a:ext uri="{FF2B5EF4-FFF2-40B4-BE49-F238E27FC236}">
              <a16:creationId xmlns:a16="http://schemas.microsoft.com/office/drawing/2014/main" id="{9A695354-95D3-4730-A07C-E5B7F99FE257}"/>
            </a:ext>
          </a:extLst>
        </xdr:cNvPr>
        <xdr:cNvCxnSpPr/>
      </xdr:nvCxnSpPr>
      <xdr:spPr>
        <a:xfrm>
          <a:off x="13144500" y="6381750"/>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105410</xdr:rowOff>
    </xdr:from>
    <xdr:to>
      <xdr:col>72</xdr:col>
      <xdr:colOff>38100</xdr:colOff>
      <xdr:row>37</xdr:row>
      <xdr:rowOff>35560</xdr:rowOff>
    </xdr:to>
    <xdr:sp textlink="">
      <xdr:nvSpPr>
        <xdr:cNvPr id="437" name="楕円 436">
          <a:extLst>
            <a:ext uri="{FF2B5EF4-FFF2-40B4-BE49-F238E27FC236}">
              <a16:creationId xmlns:a16="http://schemas.microsoft.com/office/drawing/2014/main" id="{4A6BB3E0-28A3-40BF-8BDF-8ECEFC237A2B}"/>
            </a:ext>
          </a:extLst>
        </xdr:cNvPr>
        <xdr:cNvSpPr/>
      </xdr:nvSpPr>
      <xdr:spPr>
        <a:xfrm>
          <a:off x="12303760" y="62757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156210</xdr:rowOff>
    </xdr:from>
    <xdr:to>
      <xdr:col>76</xdr:col>
      <xdr:colOff>114300</xdr:colOff>
      <xdr:row>37</xdr:row>
      <xdr:rowOff>38100</xdr:rowOff>
    </xdr:to>
    <xdr:cxnSp macro="">
      <xdr:nvCxnSpPr>
        <xdr:cNvPr id="438" name="直線コネクタ 437">
          <a:extLst>
            <a:ext uri="{FF2B5EF4-FFF2-40B4-BE49-F238E27FC236}">
              <a16:creationId xmlns:a16="http://schemas.microsoft.com/office/drawing/2014/main" id="{516200AA-4D59-4DFE-BA17-9222A8F77843}"/>
            </a:ext>
          </a:extLst>
        </xdr:cNvPr>
        <xdr:cNvCxnSpPr/>
      </xdr:nvCxnSpPr>
      <xdr:spPr>
        <a:xfrm>
          <a:off x="12346940" y="6330315"/>
          <a:ext cx="7975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52070</xdr:rowOff>
    </xdr:from>
    <xdr:to>
      <xdr:col>67</xdr:col>
      <xdr:colOff>101600</xdr:colOff>
      <xdr:row>36</xdr:row>
      <xdr:rowOff>153670</xdr:rowOff>
    </xdr:to>
    <xdr:sp textlink="">
      <xdr:nvSpPr>
        <xdr:cNvPr id="439" name="楕円 438">
          <a:extLst>
            <a:ext uri="{FF2B5EF4-FFF2-40B4-BE49-F238E27FC236}">
              <a16:creationId xmlns:a16="http://schemas.microsoft.com/office/drawing/2014/main" id="{452176A4-4355-4E97-AE80-EC932D7F22E1}"/>
            </a:ext>
          </a:extLst>
        </xdr:cNvPr>
        <xdr:cNvSpPr/>
      </xdr:nvSpPr>
      <xdr:spPr>
        <a:xfrm>
          <a:off x="11487150" y="62280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102870</xdr:rowOff>
    </xdr:from>
    <xdr:to>
      <xdr:col>71</xdr:col>
      <xdr:colOff>177800</xdr:colOff>
      <xdr:row>36</xdr:row>
      <xdr:rowOff>156210</xdr:rowOff>
    </xdr:to>
    <xdr:cxnSp macro="">
      <xdr:nvCxnSpPr>
        <xdr:cNvPr id="440" name="直線コネクタ 439">
          <a:extLst>
            <a:ext uri="{FF2B5EF4-FFF2-40B4-BE49-F238E27FC236}">
              <a16:creationId xmlns:a16="http://schemas.microsoft.com/office/drawing/2014/main" id="{9C8EA7F7-AA0A-4B61-A924-CE4792EE1A26}"/>
            </a:ext>
          </a:extLst>
        </xdr:cNvPr>
        <xdr:cNvCxnSpPr/>
      </xdr:nvCxnSpPr>
      <xdr:spPr>
        <a:xfrm>
          <a:off x="11541760" y="6273165"/>
          <a:ext cx="80518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45737</xdr:rowOff>
    </xdr:from>
    <xdr:ext cx="405111" cy="259045"/>
    <xdr:sp textlink="">
      <xdr:nvSpPr>
        <xdr:cNvPr id="441" name="n_1aveValue【認定こども園・幼稚園・保育所】&#10;有形固定資産減価償却率">
          <a:extLst>
            <a:ext uri="{FF2B5EF4-FFF2-40B4-BE49-F238E27FC236}">
              <a16:creationId xmlns:a16="http://schemas.microsoft.com/office/drawing/2014/main" id="{CED94CED-EE28-4F94-8C5F-2A3FE469E373}"/>
            </a:ext>
          </a:extLst>
        </xdr:cNvPr>
        <xdr:cNvSpPr txBox="1"/>
      </xdr:nvSpPr>
      <xdr:spPr>
        <a:xfrm>
          <a:off x="13738234" y="656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textlink="">
      <xdr:nvSpPr>
        <xdr:cNvPr id="442" name="n_2aveValue【認定こども園・幼稚園・保育所】&#10;有形固定資産減価償却率">
          <a:extLst>
            <a:ext uri="{FF2B5EF4-FFF2-40B4-BE49-F238E27FC236}">
              <a16:creationId xmlns:a16="http://schemas.microsoft.com/office/drawing/2014/main" id="{746FA246-70A7-46AA-AE29-B5D4C987D6A1}"/>
            </a:ext>
          </a:extLst>
        </xdr:cNvPr>
        <xdr:cNvSpPr txBox="1"/>
      </xdr:nvSpPr>
      <xdr:spPr>
        <a:xfrm>
          <a:off x="1295718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55262</xdr:rowOff>
    </xdr:from>
    <xdr:ext cx="405111" cy="259045"/>
    <xdr:sp textlink="">
      <xdr:nvSpPr>
        <xdr:cNvPr id="443" name="n_3aveValue【認定こども園・幼稚園・保育所】&#10;有形固定資産減価償却率">
          <a:extLst>
            <a:ext uri="{FF2B5EF4-FFF2-40B4-BE49-F238E27FC236}">
              <a16:creationId xmlns:a16="http://schemas.microsoft.com/office/drawing/2014/main" id="{73D9984C-3412-47FB-94F8-384155F5E90E}"/>
            </a:ext>
          </a:extLst>
        </xdr:cNvPr>
        <xdr:cNvSpPr txBox="1"/>
      </xdr:nvSpPr>
      <xdr:spPr>
        <a:xfrm>
          <a:off x="1217105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72407</xdr:rowOff>
    </xdr:from>
    <xdr:ext cx="405111" cy="259045"/>
    <xdr:sp textlink="">
      <xdr:nvSpPr>
        <xdr:cNvPr id="444" name="n_4aveValue【認定こども園・幼稚園・保育所】&#10;有形固定資産減価償却率">
          <a:extLst>
            <a:ext uri="{FF2B5EF4-FFF2-40B4-BE49-F238E27FC236}">
              <a16:creationId xmlns:a16="http://schemas.microsoft.com/office/drawing/2014/main" id="{2175E308-AEBA-42F9-9D79-06FAAF7704F7}"/>
            </a:ext>
          </a:extLst>
        </xdr:cNvPr>
        <xdr:cNvSpPr txBox="1"/>
      </xdr:nvSpPr>
      <xdr:spPr>
        <a:xfrm>
          <a:off x="11354444"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151147</xdr:rowOff>
    </xdr:from>
    <xdr:ext cx="405111" cy="259045"/>
    <xdr:sp textlink="">
      <xdr:nvSpPr>
        <xdr:cNvPr id="445" name="n_1mainValue【認定こども園・幼稚園・保育所】&#10;有形固定資産減価償却率">
          <a:extLst>
            <a:ext uri="{FF2B5EF4-FFF2-40B4-BE49-F238E27FC236}">
              <a16:creationId xmlns:a16="http://schemas.microsoft.com/office/drawing/2014/main" id="{9A81C1F5-6569-499C-A4E5-E7FE68E23397}"/>
            </a:ext>
          </a:extLst>
        </xdr:cNvPr>
        <xdr:cNvSpPr txBox="1"/>
      </xdr:nvSpPr>
      <xdr:spPr>
        <a:xfrm>
          <a:off x="1373823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105427</xdr:rowOff>
    </xdr:from>
    <xdr:ext cx="405111" cy="259045"/>
    <xdr:sp textlink="">
      <xdr:nvSpPr>
        <xdr:cNvPr id="446" name="n_2mainValue【認定こども園・幼稚園・保育所】&#10;有形固定資産減価償却率">
          <a:extLst>
            <a:ext uri="{FF2B5EF4-FFF2-40B4-BE49-F238E27FC236}">
              <a16:creationId xmlns:a16="http://schemas.microsoft.com/office/drawing/2014/main" id="{3663C6B7-78B1-413A-9223-37A5C62212CB}"/>
            </a:ext>
          </a:extLst>
        </xdr:cNvPr>
        <xdr:cNvSpPr txBox="1"/>
      </xdr:nvSpPr>
      <xdr:spPr>
        <a:xfrm>
          <a:off x="12957184" y="610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52087</xdr:rowOff>
    </xdr:from>
    <xdr:ext cx="405111" cy="259045"/>
    <xdr:sp textlink="">
      <xdr:nvSpPr>
        <xdr:cNvPr id="447" name="n_3mainValue【認定こども園・幼稚園・保育所】&#10;有形固定資産減価償却率">
          <a:extLst>
            <a:ext uri="{FF2B5EF4-FFF2-40B4-BE49-F238E27FC236}">
              <a16:creationId xmlns:a16="http://schemas.microsoft.com/office/drawing/2014/main" id="{0C62E9FA-2BBD-4AC7-B342-3C05AEB89535}"/>
            </a:ext>
          </a:extLst>
        </xdr:cNvPr>
        <xdr:cNvSpPr txBox="1"/>
      </xdr:nvSpPr>
      <xdr:spPr>
        <a:xfrm>
          <a:off x="1217105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170197</xdr:rowOff>
    </xdr:from>
    <xdr:ext cx="405111" cy="259045"/>
    <xdr:sp textlink="">
      <xdr:nvSpPr>
        <xdr:cNvPr id="448" name="n_4mainValue【認定こども園・幼稚園・保育所】&#10;有形固定資産減価償却率">
          <a:extLst>
            <a:ext uri="{FF2B5EF4-FFF2-40B4-BE49-F238E27FC236}">
              <a16:creationId xmlns:a16="http://schemas.microsoft.com/office/drawing/2014/main" id="{0C67EF94-6124-4BB8-8B9B-F0CA9381BBA3}"/>
            </a:ext>
          </a:extLst>
        </xdr:cNvPr>
        <xdr:cNvSpPr txBox="1"/>
      </xdr:nvSpPr>
      <xdr:spPr>
        <a:xfrm>
          <a:off x="113544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449" name="正方形/長方形 448">
          <a:extLst>
            <a:ext uri="{FF2B5EF4-FFF2-40B4-BE49-F238E27FC236}">
              <a16:creationId xmlns:a16="http://schemas.microsoft.com/office/drawing/2014/main" id="{07C0CEF5-EA25-4494-BD13-37F6BEA29F75}"/>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450" name="正方形/長方形 449">
          <a:extLst>
            <a:ext uri="{FF2B5EF4-FFF2-40B4-BE49-F238E27FC236}">
              <a16:creationId xmlns:a16="http://schemas.microsoft.com/office/drawing/2014/main" id="{877DA8F6-76E4-4278-ACC7-E396C1D980CF}"/>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451" name="正方形/長方形 450">
          <a:extLst>
            <a:ext uri="{FF2B5EF4-FFF2-40B4-BE49-F238E27FC236}">
              <a16:creationId xmlns:a16="http://schemas.microsoft.com/office/drawing/2014/main" id="{A5323D2D-86D3-4D5B-8704-F47D511858D0}"/>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452" name="正方形/長方形 451">
          <a:extLst>
            <a:ext uri="{FF2B5EF4-FFF2-40B4-BE49-F238E27FC236}">
              <a16:creationId xmlns:a16="http://schemas.microsoft.com/office/drawing/2014/main" id="{6BE1FE60-C606-4BF9-B091-B911FE73003D}"/>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453" name="正方形/長方形 452">
          <a:extLst>
            <a:ext uri="{FF2B5EF4-FFF2-40B4-BE49-F238E27FC236}">
              <a16:creationId xmlns:a16="http://schemas.microsoft.com/office/drawing/2014/main" id="{BECE0F4D-1CA2-4153-B114-09F530BF800B}"/>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454" name="正方形/長方形 453">
          <a:extLst>
            <a:ext uri="{FF2B5EF4-FFF2-40B4-BE49-F238E27FC236}">
              <a16:creationId xmlns:a16="http://schemas.microsoft.com/office/drawing/2014/main" id="{616CE340-010B-459A-B3E6-AE7FDEA725B5}"/>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455" name="正方形/長方形 454">
          <a:extLst>
            <a:ext uri="{FF2B5EF4-FFF2-40B4-BE49-F238E27FC236}">
              <a16:creationId xmlns:a16="http://schemas.microsoft.com/office/drawing/2014/main" id="{591A0C6C-2DDC-44D0-B79B-415C23345AAE}"/>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456" name="正方形/長方形 455">
          <a:extLst>
            <a:ext uri="{FF2B5EF4-FFF2-40B4-BE49-F238E27FC236}">
              <a16:creationId xmlns:a16="http://schemas.microsoft.com/office/drawing/2014/main" id="{587930EE-8766-4168-9A43-C9BBCBE0B2D0}"/>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457" name="テキスト ボックス 456">
          <a:extLst>
            <a:ext uri="{FF2B5EF4-FFF2-40B4-BE49-F238E27FC236}">
              <a16:creationId xmlns:a16="http://schemas.microsoft.com/office/drawing/2014/main" id="{8BF36FB6-5960-47E6-95F4-AA4520EE9B81}"/>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72F1EF4E-31A4-4B68-8835-7F6EC7DE6C1C}"/>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620D6EEF-DA51-4C4C-B765-08321639EBF1}"/>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textlink="">
      <xdr:nvSpPr>
        <xdr:cNvPr id="460" name="テキスト ボックス 459">
          <a:extLst>
            <a:ext uri="{FF2B5EF4-FFF2-40B4-BE49-F238E27FC236}">
              <a16:creationId xmlns:a16="http://schemas.microsoft.com/office/drawing/2014/main" id="{CB1B6BBA-C11B-459B-822D-B4FED6C7B781}"/>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2ADC5F28-03DE-4C2E-8833-6D5E390143B6}"/>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textlink="">
      <xdr:nvSpPr>
        <xdr:cNvPr id="462" name="テキスト ボックス 461">
          <a:extLst>
            <a:ext uri="{FF2B5EF4-FFF2-40B4-BE49-F238E27FC236}">
              <a16:creationId xmlns:a16="http://schemas.microsoft.com/office/drawing/2014/main" id="{17DF4EF0-E1DA-43F4-94C5-AFA110EFABE2}"/>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6550DCA4-6182-4FAD-A8A7-26CB7C414443}"/>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textlink="">
      <xdr:nvSpPr>
        <xdr:cNvPr id="464" name="テキスト ボックス 463">
          <a:extLst>
            <a:ext uri="{FF2B5EF4-FFF2-40B4-BE49-F238E27FC236}">
              <a16:creationId xmlns:a16="http://schemas.microsoft.com/office/drawing/2014/main" id="{88DF48C3-DBE8-412B-9B3C-43C53EA9630B}"/>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60F45493-D683-4772-A7B5-530332469D94}"/>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textlink="">
      <xdr:nvSpPr>
        <xdr:cNvPr id="466" name="テキスト ボックス 465">
          <a:extLst>
            <a:ext uri="{FF2B5EF4-FFF2-40B4-BE49-F238E27FC236}">
              <a16:creationId xmlns:a16="http://schemas.microsoft.com/office/drawing/2014/main" id="{DACFA027-606A-4D7B-82F7-3433CFE3B53E}"/>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5F8254C7-794B-4EAA-90B3-B437107AC590}"/>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textlink="">
      <xdr:nvSpPr>
        <xdr:cNvPr id="468" name="テキスト ボックス 467">
          <a:extLst>
            <a:ext uri="{FF2B5EF4-FFF2-40B4-BE49-F238E27FC236}">
              <a16:creationId xmlns:a16="http://schemas.microsoft.com/office/drawing/2014/main" id="{78625890-2A18-4CAF-9C44-5CBF24AEB2A3}"/>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A28069CE-967C-4EB2-9C86-C81730147B90}"/>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textlink="">
      <xdr:nvSpPr>
        <xdr:cNvPr id="470" name="テキスト ボックス 469">
          <a:extLst>
            <a:ext uri="{FF2B5EF4-FFF2-40B4-BE49-F238E27FC236}">
              <a16:creationId xmlns:a16="http://schemas.microsoft.com/office/drawing/2014/main" id="{9E1647F1-8CAD-4D66-BEF0-D9F7AB01A95B}"/>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471" name="【認定こども園・幼稚園・保育所】&#10;一人当たり面積グラフ枠">
          <a:extLst>
            <a:ext uri="{FF2B5EF4-FFF2-40B4-BE49-F238E27FC236}">
              <a16:creationId xmlns:a16="http://schemas.microsoft.com/office/drawing/2014/main" id="{FABC3FE3-F2CF-457E-985A-35F7DC117D54}"/>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18DEFF4C-C35E-4D63-ACF9-B6E3D43D3C1F}"/>
            </a:ext>
          </a:extLst>
        </xdr:cNvPr>
        <xdr:cNvCxnSpPr/>
      </xdr:nvCxnSpPr>
      <xdr:spPr>
        <a:xfrm flipV="1">
          <a:off x="19947254" y="5615940"/>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textlink="">
      <xdr:nvSpPr>
        <xdr:cNvPr id="473" name="【認定こども園・幼稚園・保育所】&#10;一人当たり面積最小値テキスト">
          <a:extLst>
            <a:ext uri="{FF2B5EF4-FFF2-40B4-BE49-F238E27FC236}">
              <a16:creationId xmlns:a16="http://schemas.microsoft.com/office/drawing/2014/main" id="{0027CED0-2D50-4F49-8FE3-DB627C117D71}"/>
            </a:ext>
          </a:extLst>
        </xdr:cNvPr>
        <xdr:cNvSpPr txBox="1"/>
      </xdr:nvSpPr>
      <xdr:spPr>
        <a:xfrm>
          <a:off x="19985990" y="7210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11297D6D-9A78-47AD-AA64-87F16D5193C7}"/>
            </a:ext>
          </a:extLst>
        </xdr:cNvPr>
        <xdr:cNvCxnSpPr/>
      </xdr:nvCxnSpPr>
      <xdr:spPr>
        <a:xfrm>
          <a:off x="19885660" y="72066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textlink="">
      <xdr:nvSpPr>
        <xdr:cNvPr id="475" name="【認定こども園・幼稚園・保育所】&#10;一人当たり面積最大値テキスト">
          <a:extLst>
            <a:ext uri="{FF2B5EF4-FFF2-40B4-BE49-F238E27FC236}">
              <a16:creationId xmlns:a16="http://schemas.microsoft.com/office/drawing/2014/main" id="{B7499182-9C12-408D-9005-91262624A75A}"/>
            </a:ext>
          </a:extLst>
        </xdr:cNvPr>
        <xdr:cNvSpPr txBox="1"/>
      </xdr:nvSpPr>
      <xdr:spPr>
        <a:xfrm>
          <a:off x="19985990" y="5396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2A37155E-8A6E-48F0-80E7-74170AB81224}"/>
            </a:ext>
          </a:extLst>
        </xdr:cNvPr>
        <xdr:cNvCxnSpPr/>
      </xdr:nvCxnSpPr>
      <xdr:spPr>
        <a:xfrm>
          <a:off x="19885660" y="5615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textlink="">
      <xdr:nvSpPr>
        <xdr:cNvPr id="477" name="【認定こども園・幼稚園・保育所】&#10;一人当たり面積平均値テキスト">
          <a:extLst>
            <a:ext uri="{FF2B5EF4-FFF2-40B4-BE49-F238E27FC236}">
              <a16:creationId xmlns:a16="http://schemas.microsoft.com/office/drawing/2014/main" id="{2386B126-1800-4164-A610-0D6812A5CBA7}"/>
            </a:ext>
          </a:extLst>
        </xdr:cNvPr>
        <xdr:cNvSpPr txBox="1"/>
      </xdr:nvSpPr>
      <xdr:spPr>
        <a:xfrm>
          <a:off x="1998599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textlink="">
      <xdr:nvSpPr>
        <xdr:cNvPr id="478" name="フローチャート: 判断 477">
          <a:extLst>
            <a:ext uri="{FF2B5EF4-FFF2-40B4-BE49-F238E27FC236}">
              <a16:creationId xmlns:a16="http://schemas.microsoft.com/office/drawing/2014/main" id="{D6AF49AB-B268-4B3A-AA14-EA2C7FFA4F3D}"/>
            </a:ext>
          </a:extLst>
        </xdr:cNvPr>
        <xdr:cNvSpPr/>
      </xdr:nvSpPr>
      <xdr:spPr>
        <a:xfrm>
          <a:off x="19904710" y="66471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textlink="">
      <xdr:nvSpPr>
        <xdr:cNvPr id="479" name="フローチャート: 判断 478">
          <a:extLst>
            <a:ext uri="{FF2B5EF4-FFF2-40B4-BE49-F238E27FC236}">
              <a16:creationId xmlns:a16="http://schemas.microsoft.com/office/drawing/2014/main" id="{B07723DE-40AF-447D-B795-93EC01E62B08}"/>
            </a:ext>
          </a:extLst>
        </xdr:cNvPr>
        <xdr:cNvSpPr/>
      </xdr:nvSpPr>
      <xdr:spPr>
        <a:xfrm>
          <a:off x="19161760" y="6647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textlink="">
      <xdr:nvSpPr>
        <xdr:cNvPr id="480" name="フローチャート: 判断 479">
          <a:extLst>
            <a:ext uri="{FF2B5EF4-FFF2-40B4-BE49-F238E27FC236}">
              <a16:creationId xmlns:a16="http://schemas.microsoft.com/office/drawing/2014/main" id="{DB06ABA9-8775-4530-B09B-6B6DD42A6EE5}"/>
            </a:ext>
          </a:extLst>
        </xdr:cNvPr>
        <xdr:cNvSpPr/>
      </xdr:nvSpPr>
      <xdr:spPr>
        <a:xfrm>
          <a:off x="18345150" y="66186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textlink="">
      <xdr:nvSpPr>
        <xdr:cNvPr id="481" name="フローチャート: 判断 480">
          <a:extLst>
            <a:ext uri="{FF2B5EF4-FFF2-40B4-BE49-F238E27FC236}">
              <a16:creationId xmlns:a16="http://schemas.microsoft.com/office/drawing/2014/main" id="{19E1B4CF-7984-4F27-8FD4-0DF1A04B4D77}"/>
            </a:ext>
          </a:extLst>
        </xdr:cNvPr>
        <xdr:cNvSpPr/>
      </xdr:nvSpPr>
      <xdr:spPr>
        <a:xfrm>
          <a:off x="17547590" y="66186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132080</xdr:rowOff>
    </xdr:from>
    <xdr:to>
      <xdr:col>98</xdr:col>
      <xdr:colOff>38100</xdr:colOff>
      <xdr:row>39</xdr:row>
      <xdr:rowOff>62230</xdr:rowOff>
    </xdr:to>
    <xdr:sp textlink="">
      <xdr:nvSpPr>
        <xdr:cNvPr id="482" name="フローチャート: 判断 481">
          <a:extLst>
            <a:ext uri="{FF2B5EF4-FFF2-40B4-BE49-F238E27FC236}">
              <a16:creationId xmlns:a16="http://schemas.microsoft.com/office/drawing/2014/main" id="{9D11A345-515B-436C-9AEF-BB1C2D786249}"/>
            </a:ext>
          </a:extLst>
        </xdr:cNvPr>
        <xdr:cNvSpPr/>
      </xdr:nvSpPr>
      <xdr:spPr>
        <a:xfrm>
          <a:off x="16761460" y="66509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483" name="テキスト ボックス 482">
          <a:extLst>
            <a:ext uri="{FF2B5EF4-FFF2-40B4-BE49-F238E27FC236}">
              <a16:creationId xmlns:a16="http://schemas.microsoft.com/office/drawing/2014/main" id="{AAF86BCB-9362-4B15-A626-321566A0C519}"/>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484" name="テキスト ボックス 483">
          <a:extLst>
            <a:ext uri="{FF2B5EF4-FFF2-40B4-BE49-F238E27FC236}">
              <a16:creationId xmlns:a16="http://schemas.microsoft.com/office/drawing/2014/main" id="{E64A7105-4F4B-4A09-8CEF-CAC9EBBF9066}"/>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485" name="テキスト ボックス 484">
          <a:extLst>
            <a:ext uri="{FF2B5EF4-FFF2-40B4-BE49-F238E27FC236}">
              <a16:creationId xmlns:a16="http://schemas.microsoft.com/office/drawing/2014/main" id="{6F2ABDD7-AE52-4C08-BA4E-CF1E5DB45C8E}"/>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486" name="テキスト ボックス 485">
          <a:extLst>
            <a:ext uri="{FF2B5EF4-FFF2-40B4-BE49-F238E27FC236}">
              <a16:creationId xmlns:a16="http://schemas.microsoft.com/office/drawing/2014/main" id="{310DA5CE-BAFB-40A5-ABC8-2F0A3D8CB3A7}"/>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487" name="テキスト ボックス 486">
          <a:extLst>
            <a:ext uri="{FF2B5EF4-FFF2-40B4-BE49-F238E27FC236}">
              <a16:creationId xmlns:a16="http://schemas.microsoft.com/office/drawing/2014/main" id="{CD6759C6-593A-462E-BF96-856754FA89DA}"/>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124460</xdr:rowOff>
    </xdr:from>
    <xdr:to>
      <xdr:col>116</xdr:col>
      <xdr:colOff>114300</xdr:colOff>
      <xdr:row>37</xdr:row>
      <xdr:rowOff>54610</xdr:rowOff>
    </xdr:to>
    <xdr:sp textlink="">
      <xdr:nvSpPr>
        <xdr:cNvPr id="488" name="楕円 487">
          <a:extLst>
            <a:ext uri="{FF2B5EF4-FFF2-40B4-BE49-F238E27FC236}">
              <a16:creationId xmlns:a16="http://schemas.microsoft.com/office/drawing/2014/main" id="{4166CBC2-19C1-42CE-A093-1574053F155E}"/>
            </a:ext>
          </a:extLst>
        </xdr:cNvPr>
        <xdr:cNvSpPr/>
      </xdr:nvSpPr>
      <xdr:spPr>
        <a:xfrm>
          <a:off x="19904710" y="62985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147337</xdr:rowOff>
    </xdr:from>
    <xdr:ext cx="469744" cy="259045"/>
    <xdr:sp textlink="">
      <xdr:nvSpPr>
        <xdr:cNvPr id="489" name="【認定こども園・幼稚園・保育所】&#10;一人当たり面積該当値テキスト">
          <a:extLst>
            <a:ext uri="{FF2B5EF4-FFF2-40B4-BE49-F238E27FC236}">
              <a16:creationId xmlns:a16="http://schemas.microsoft.com/office/drawing/2014/main" id="{24681E00-9B28-4F0D-8B11-3E16822484E4}"/>
            </a:ext>
          </a:extLst>
        </xdr:cNvPr>
        <xdr:cNvSpPr txBox="1"/>
      </xdr:nvSpPr>
      <xdr:spPr>
        <a:xfrm>
          <a:off x="19985990" y="614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124460</xdr:rowOff>
    </xdr:from>
    <xdr:to>
      <xdr:col>112</xdr:col>
      <xdr:colOff>38100</xdr:colOff>
      <xdr:row>37</xdr:row>
      <xdr:rowOff>54610</xdr:rowOff>
    </xdr:to>
    <xdr:sp textlink="">
      <xdr:nvSpPr>
        <xdr:cNvPr id="490" name="楕円 489">
          <a:extLst>
            <a:ext uri="{FF2B5EF4-FFF2-40B4-BE49-F238E27FC236}">
              <a16:creationId xmlns:a16="http://schemas.microsoft.com/office/drawing/2014/main" id="{18B936F0-9BA3-4AAC-BD87-1BD6BF9C14B9}"/>
            </a:ext>
          </a:extLst>
        </xdr:cNvPr>
        <xdr:cNvSpPr/>
      </xdr:nvSpPr>
      <xdr:spPr>
        <a:xfrm>
          <a:off x="19161760" y="62985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3810</xdr:rowOff>
    </xdr:from>
    <xdr:to>
      <xdr:col>116</xdr:col>
      <xdr:colOff>63500</xdr:colOff>
      <xdr:row>37</xdr:row>
      <xdr:rowOff>3810</xdr:rowOff>
    </xdr:to>
    <xdr:cxnSp macro="">
      <xdr:nvCxnSpPr>
        <xdr:cNvPr id="491" name="直線コネクタ 490">
          <a:extLst>
            <a:ext uri="{FF2B5EF4-FFF2-40B4-BE49-F238E27FC236}">
              <a16:creationId xmlns:a16="http://schemas.microsoft.com/office/drawing/2014/main" id="{B3A12E94-0137-4AD2-BF7E-8C2448CF9FA9}"/>
            </a:ext>
          </a:extLst>
        </xdr:cNvPr>
        <xdr:cNvCxnSpPr/>
      </xdr:nvCxnSpPr>
      <xdr:spPr>
        <a:xfrm>
          <a:off x="19204940" y="634936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124460</xdr:rowOff>
    </xdr:from>
    <xdr:to>
      <xdr:col>107</xdr:col>
      <xdr:colOff>101600</xdr:colOff>
      <xdr:row>37</xdr:row>
      <xdr:rowOff>54610</xdr:rowOff>
    </xdr:to>
    <xdr:sp textlink="">
      <xdr:nvSpPr>
        <xdr:cNvPr id="492" name="楕円 491">
          <a:extLst>
            <a:ext uri="{FF2B5EF4-FFF2-40B4-BE49-F238E27FC236}">
              <a16:creationId xmlns:a16="http://schemas.microsoft.com/office/drawing/2014/main" id="{9E0882BA-373C-4820-A8ED-0435A96B3477}"/>
            </a:ext>
          </a:extLst>
        </xdr:cNvPr>
        <xdr:cNvSpPr/>
      </xdr:nvSpPr>
      <xdr:spPr>
        <a:xfrm>
          <a:off x="18345150" y="62985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3810</xdr:rowOff>
    </xdr:from>
    <xdr:to>
      <xdr:col>111</xdr:col>
      <xdr:colOff>177800</xdr:colOff>
      <xdr:row>37</xdr:row>
      <xdr:rowOff>3810</xdr:rowOff>
    </xdr:to>
    <xdr:cxnSp macro="">
      <xdr:nvCxnSpPr>
        <xdr:cNvPr id="493" name="直線コネクタ 492">
          <a:extLst>
            <a:ext uri="{FF2B5EF4-FFF2-40B4-BE49-F238E27FC236}">
              <a16:creationId xmlns:a16="http://schemas.microsoft.com/office/drawing/2014/main" id="{4B7ECE5C-C744-461C-9EA8-8F01894A1134}"/>
            </a:ext>
          </a:extLst>
        </xdr:cNvPr>
        <xdr:cNvCxnSpPr/>
      </xdr:nvCxnSpPr>
      <xdr:spPr>
        <a:xfrm>
          <a:off x="18399760" y="634936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128270</xdr:rowOff>
    </xdr:from>
    <xdr:to>
      <xdr:col>102</xdr:col>
      <xdr:colOff>165100</xdr:colOff>
      <xdr:row>37</xdr:row>
      <xdr:rowOff>58420</xdr:rowOff>
    </xdr:to>
    <xdr:sp textlink="">
      <xdr:nvSpPr>
        <xdr:cNvPr id="494" name="楕円 493">
          <a:extLst>
            <a:ext uri="{FF2B5EF4-FFF2-40B4-BE49-F238E27FC236}">
              <a16:creationId xmlns:a16="http://schemas.microsoft.com/office/drawing/2014/main" id="{99C9BFF0-8050-4019-AB24-6FCA77F66649}"/>
            </a:ext>
          </a:extLst>
        </xdr:cNvPr>
        <xdr:cNvSpPr/>
      </xdr:nvSpPr>
      <xdr:spPr>
        <a:xfrm>
          <a:off x="17547590" y="63042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3810</xdr:rowOff>
    </xdr:from>
    <xdr:to>
      <xdr:col>107</xdr:col>
      <xdr:colOff>50800</xdr:colOff>
      <xdr:row>37</xdr:row>
      <xdr:rowOff>7620</xdr:rowOff>
    </xdr:to>
    <xdr:cxnSp macro="">
      <xdr:nvCxnSpPr>
        <xdr:cNvPr id="495" name="直線コネクタ 494">
          <a:extLst>
            <a:ext uri="{FF2B5EF4-FFF2-40B4-BE49-F238E27FC236}">
              <a16:creationId xmlns:a16="http://schemas.microsoft.com/office/drawing/2014/main" id="{B6C58D73-ADBC-4E0B-9359-048DCB190AAD}"/>
            </a:ext>
          </a:extLst>
        </xdr:cNvPr>
        <xdr:cNvCxnSpPr/>
      </xdr:nvCxnSpPr>
      <xdr:spPr>
        <a:xfrm flipV="1">
          <a:off x="17602200" y="6349365"/>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128270</xdr:rowOff>
    </xdr:from>
    <xdr:to>
      <xdr:col>98</xdr:col>
      <xdr:colOff>38100</xdr:colOff>
      <xdr:row>37</xdr:row>
      <xdr:rowOff>58420</xdr:rowOff>
    </xdr:to>
    <xdr:sp textlink="">
      <xdr:nvSpPr>
        <xdr:cNvPr id="496" name="楕円 495">
          <a:extLst>
            <a:ext uri="{FF2B5EF4-FFF2-40B4-BE49-F238E27FC236}">
              <a16:creationId xmlns:a16="http://schemas.microsoft.com/office/drawing/2014/main" id="{04B59172-D742-4937-8F5D-B42617D75B35}"/>
            </a:ext>
          </a:extLst>
        </xdr:cNvPr>
        <xdr:cNvSpPr/>
      </xdr:nvSpPr>
      <xdr:spPr>
        <a:xfrm>
          <a:off x="16761460" y="63042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7620</xdr:rowOff>
    </xdr:from>
    <xdr:to>
      <xdr:col>102</xdr:col>
      <xdr:colOff>114300</xdr:colOff>
      <xdr:row>37</xdr:row>
      <xdr:rowOff>7620</xdr:rowOff>
    </xdr:to>
    <xdr:cxnSp macro="">
      <xdr:nvCxnSpPr>
        <xdr:cNvPr id="497" name="直線コネクタ 496">
          <a:extLst>
            <a:ext uri="{FF2B5EF4-FFF2-40B4-BE49-F238E27FC236}">
              <a16:creationId xmlns:a16="http://schemas.microsoft.com/office/drawing/2014/main" id="{CC1D3025-31FD-4C0B-802E-8A2935F450C0}"/>
            </a:ext>
          </a:extLst>
        </xdr:cNvPr>
        <xdr:cNvCxnSpPr/>
      </xdr:nvCxnSpPr>
      <xdr:spPr>
        <a:xfrm>
          <a:off x="16804640" y="63531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textlink="">
      <xdr:nvSpPr>
        <xdr:cNvPr id="498" name="n_1aveValue【認定こども園・幼稚園・保育所】&#10;一人当たり面積">
          <a:extLst>
            <a:ext uri="{FF2B5EF4-FFF2-40B4-BE49-F238E27FC236}">
              <a16:creationId xmlns:a16="http://schemas.microsoft.com/office/drawing/2014/main" id="{A61AF903-C2B2-498E-806D-F180D8E5FE91}"/>
            </a:ext>
          </a:extLst>
        </xdr:cNvPr>
        <xdr:cNvSpPr txBox="1"/>
      </xdr:nvSpPr>
      <xdr:spPr>
        <a:xfrm>
          <a:off x="18982132" y="673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textlink="">
      <xdr:nvSpPr>
        <xdr:cNvPr id="499" name="n_2aveValue【認定こども園・幼稚園・保育所】&#10;一人当たり面積">
          <a:extLst>
            <a:ext uri="{FF2B5EF4-FFF2-40B4-BE49-F238E27FC236}">
              <a16:creationId xmlns:a16="http://schemas.microsoft.com/office/drawing/2014/main" id="{ACF86BE9-5974-4D77-8590-F09B11D00719}"/>
            </a:ext>
          </a:extLst>
        </xdr:cNvPr>
        <xdr:cNvSpPr txBox="1"/>
      </xdr:nvSpPr>
      <xdr:spPr>
        <a:xfrm>
          <a:off x="18182032" y="671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textlink="">
      <xdr:nvSpPr>
        <xdr:cNvPr id="500" name="n_3aveValue【認定こども園・幼稚園・保育所】&#10;一人当たり面積">
          <a:extLst>
            <a:ext uri="{FF2B5EF4-FFF2-40B4-BE49-F238E27FC236}">
              <a16:creationId xmlns:a16="http://schemas.microsoft.com/office/drawing/2014/main" id="{96F4FD05-5AFD-4F79-8A66-9D878833A356}"/>
            </a:ext>
          </a:extLst>
        </xdr:cNvPr>
        <xdr:cNvSpPr txBox="1"/>
      </xdr:nvSpPr>
      <xdr:spPr>
        <a:xfrm>
          <a:off x="17384472" y="671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53357</xdr:rowOff>
    </xdr:from>
    <xdr:ext cx="469744" cy="259045"/>
    <xdr:sp textlink="">
      <xdr:nvSpPr>
        <xdr:cNvPr id="501" name="n_4aveValue【認定こども園・幼稚園・保育所】&#10;一人当たり面積">
          <a:extLst>
            <a:ext uri="{FF2B5EF4-FFF2-40B4-BE49-F238E27FC236}">
              <a16:creationId xmlns:a16="http://schemas.microsoft.com/office/drawing/2014/main" id="{84CE8AE6-B89B-4216-A56F-2CECA2BA8B1F}"/>
            </a:ext>
          </a:extLst>
        </xdr:cNvPr>
        <xdr:cNvSpPr txBox="1"/>
      </xdr:nvSpPr>
      <xdr:spPr>
        <a:xfrm>
          <a:off x="1658881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71137</xdr:rowOff>
    </xdr:from>
    <xdr:ext cx="469744" cy="259045"/>
    <xdr:sp textlink="">
      <xdr:nvSpPr>
        <xdr:cNvPr id="502" name="n_1mainValue【認定こども園・幼稚園・保育所】&#10;一人当たり面積">
          <a:extLst>
            <a:ext uri="{FF2B5EF4-FFF2-40B4-BE49-F238E27FC236}">
              <a16:creationId xmlns:a16="http://schemas.microsoft.com/office/drawing/2014/main" id="{EAE5A6DE-DFBA-4766-85AC-DDC95A675BDC}"/>
            </a:ext>
          </a:extLst>
        </xdr:cNvPr>
        <xdr:cNvSpPr txBox="1"/>
      </xdr:nvSpPr>
      <xdr:spPr>
        <a:xfrm>
          <a:off x="18982132" y="606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71137</xdr:rowOff>
    </xdr:from>
    <xdr:ext cx="469744" cy="259045"/>
    <xdr:sp textlink="">
      <xdr:nvSpPr>
        <xdr:cNvPr id="503" name="n_2mainValue【認定こども園・幼稚園・保育所】&#10;一人当たり面積">
          <a:extLst>
            <a:ext uri="{FF2B5EF4-FFF2-40B4-BE49-F238E27FC236}">
              <a16:creationId xmlns:a16="http://schemas.microsoft.com/office/drawing/2014/main" id="{F2DB59C3-FEBA-4A1E-9DE6-0A19C3A96BAE}"/>
            </a:ext>
          </a:extLst>
        </xdr:cNvPr>
        <xdr:cNvSpPr txBox="1"/>
      </xdr:nvSpPr>
      <xdr:spPr>
        <a:xfrm>
          <a:off x="18182032" y="606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74947</xdr:rowOff>
    </xdr:from>
    <xdr:ext cx="469744" cy="259045"/>
    <xdr:sp textlink="">
      <xdr:nvSpPr>
        <xdr:cNvPr id="504" name="n_3mainValue【認定こども園・幼稚園・保育所】&#10;一人当たり面積">
          <a:extLst>
            <a:ext uri="{FF2B5EF4-FFF2-40B4-BE49-F238E27FC236}">
              <a16:creationId xmlns:a16="http://schemas.microsoft.com/office/drawing/2014/main" id="{9BA1C2D2-6C7B-498B-95FF-17DB544B6DCC}"/>
            </a:ext>
          </a:extLst>
        </xdr:cNvPr>
        <xdr:cNvSpPr txBox="1"/>
      </xdr:nvSpPr>
      <xdr:spPr>
        <a:xfrm>
          <a:off x="17384472" y="607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74947</xdr:rowOff>
    </xdr:from>
    <xdr:ext cx="469744" cy="259045"/>
    <xdr:sp textlink="">
      <xdr:nvSpPr>
        <xdr:cNvPr id="505" name="n_4mainValue【認定こども園・幼稚園・保育所】&#10;一人当たり面積">
          <a:extLst>
            <a:ext uri="{FF2B5EF4-FFF2-40B4-BE49-F238E27FC236}">
              <a16:creationId xmlns:a16="http://schemas.microsoft.com/office/drawing/2014/main" id="{68F8125D-4590-488C-BC7B-2B6E4AFAE3E1}"/>
            </a:ext>
          </a:extLst>
        </xdr:cNvPr>
        <xdr:cNvSpPr txBox="1"/>
      </xdr:nvSpPr>
      <xdr:spPr>
        <a:xfrm>
          <a:off x="16588817" y="607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506" name="正方形/長方形 505">
          <a:extLst>
            <a:ext uri="{FF2B5EF4-FFF2-40B4-BE49-F238E27FC236}">
              <a16:creationId xmlns:a16="http://schemas.microsoft.com/office/drawing/2014/main" id="{50493F14-2E71-4386-8E2C-D4DBEBCB90C6}"/>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507" name="正方形/長方形 506">
          <a:extLst>
            <a:ext uri="{FF2B5EF4-FFF2-40B4-BE49-F238E27FC236}">
              <a16:creationId xmlns:a16="http://schemas.microsoft.com/office/drawing/2014/main" id="{637CEA01-0354-467F-BEDA-429B03D314B7}"/>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508" name="正方形/長方形 507">
          <a:extLst>
            <a:ext uri="{FF2B5EF4-FFF2-40B4-BE49-F238E27FC236}">
              <a16:creationId xmlns:a16="http://schemas.microsoft.com/office/drawing/2014/main" id="{280A7455-2414-4A41-8216-983C282AE049}"/>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509" name="正方形/長方形 508">
          <a:extLst>
            <a:ext uri="{FF2B5EF4-FFF2-40B4-BE49-F238E27FC236}">
              <a16:creationId xmlns:a16="http://schemas.microsoft.com/office/drawing/2014/main" id="{B630761F-09CD-4980-BF8E-40BBF65FC3F8}"/>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510" name="正方形/長方形 509">
          <a:extLst>
            <a:ext uri="{FF2B5EF4-FFF2-40B4-BE49-F238E27FC236}">
              <a16:creationId xmlns:a16="http://schemas.microsoft.com/office/drawing/2014/main" id="{C6BEB5E3-A6D7-4D24-889B-4D981D858775}"/>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511" name="正方形/長方形 510">
          <a:extLst>
            <a:ext uri="{FF2B5EF4-FFF2-40B4-BE49-F238E27FC236}">
              <a16:creationId xmlns:a16="http://schemas.microsoft.com/office/drawing/2014/main" id="{32E1E59E-B3C8-4EDC-9606-49137A2BD481}"/>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512" name="正方形/長方形 511">
          <a:extLst>
            <a:ext uri="{FF2B5EF4-FFF2-40B4-BE49-F238E27FC236}">
              <a16:creationId xmlns:a16="http://schemas.microsoft.com/office/drawing/2014/main" id="{046BD226-5530-4217-9751-E373BF961D82}"/>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513" name="正方形/長方形 512">
          <a:extLst>
            <a:ext uri="{FF2B5EF4-FFF2-40B4-BE49-F238E27FC236}">
              <a16:creationId xmlns:a16="http://schemas.microsoft.com/office/drawing/2014/main" id="{8D658A6F-74A4-41D1-8F4D-39051B0C6395}"/>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514" name="テキスト ボックス 513">
          <a:extLst>
            <a:ext uri="{FF2B5EF4-FFF2-40B4-BE49-F238E27FC236}">
              <a16:creationId xmlns:a16="http://schemas.microsoft.com/office/drawing/2014/main" id="{EFE9697D-7247-44FD-9B27-F3D80E0E731B}"/>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9793FF74-294B-47F8-A93C-1A16FCA5A5CE}"/>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516" name="テキスト ボックス 515">
          <a:extLst>
            <a:ext uri="{FF2B5EF4-FFF2-40B4-BE49-F238E27FC236}">
              <a16:creationId xmlns:a16="http://schemas.microsoft.com/office/drawing/2014/main" id="{3D8B763E-F97C-4CCA-A6C9-8CA1AEF4763E}"/>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D7F067D0-282D-4246-8BE6-5EA498019224}"/>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textlink="">
      <xdr:nvSpPr>
        <xdr:cNvPr id="518" name="テキスト ボックス 517">
          <a:extLst>
            <a:ext uri="{FF2B5EF4-FFF2-40B4-BE49-F238E27FC236}">
              <a16:creationId xmlns:a16="http://schemas.microsoft.com/office/drawing/2014/main" id="{1748AE83-099F-4206-90A3-831D008309C4}"/>
            </a:ext>
          </a:extLst>
        </xdr:cNvPr>
        <xdr:cNvSpPr txBox="1"/>
      </xdr:nvSpPr>
      <xdr:spPr>
        <a:xfrm>
          <a:off x="10842791" y="1090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DFD44569-1A7F-462F-AF25-1544C9680FEB}"/>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textlink="">
      <xdr:nvSpPr>
        <xdr:cNvPr id="520" name="テキスト ボックス 519">
          <a:extLst>
            <a:ext uri="{FF2B5EF4-FFF2-40B4-BE49-F238E27FC236}">
              <a16:creationId xmlns:a16="http://schemas.microsoft.com/office/drawing/2014/main" id="{7150FC11-A231-4B50-9424-AFA0C7C5213A}"/>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E1657368-B576-4243-9A09-FA071CE3D00F}"/>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textlink="">
      <xdr:nvSpPr>
        <xdr:cNvPr id="522" name="テキスト ボックス 521">
          <a:extLst>
            <a:ext uri="{FF2B5EF4-FFF2-40B4-BE49-F238E27FC236}">
              <a16:creationId xmlns:a16="http://schemas.microsoft.com/office/drawing/2014/main" id="{A21B6D71-7738-42BB-995C-C7E44DE577A5}"/>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153D3380-7ECD-4BCB-BFC1-0260C5DBA9D3}"/>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textlink="">
      <xdr:nvSpPr>
        <xdr:cNvPr id="524" name="テキスト ボックス 523">
          <a:extLst>
            <a:ext uri="{FF2B5EF4-FFF2-40B4-BE49-F238E27FC236}">
              <a16:creationId xmlns:a16="http://schemas.microsoft.com/office/drawing/2014/main" id="{ED648A52-0876-4CCF-A6CD-C5BB41912A05}"/>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5B4251D1-317C-4A84-8C8C-903FB9805AED}"/>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textlink="">
      <xdr:nvSpPr>
        <xdr:cNvPr id="526" name="テキスト ボックス 525">
          <a:extLst>
            <a:ext uri="{FF2B5EF4-FFF2-40B4-BE49-F238E27FC236}">
              <a16:creationId xmlns:a16="http://schemas.microsoft.com/office/drawing/2014/main" id="{E9E2FD51-54AA-47D9-A7A0-6962CCF0BB1C}"/>
            </a:ext>
          </a:extLst>
        </xdr:cNvPr>
        <xdr:cNvSpPr txBox="1"/>
      </xdr:nvSpPr>
      <xdr:spPr>
        <a:xfrm>
          <a:off x="10905006" y="938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F55AE963-0CA5-4C68-AA9C-684962C0F05F}"/>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textlink="">
      <xdr:nvSpPr>
        <xdr:cNvPr id="528" name="【学校施設】&#10;有形固定資産減価償却率グラフ枠">
          <a:extLst>
            <a:ext uri="{FF2B5EF4-FFF2-40B4-BE49-F238E27FC236}">
              <a16:creationId xmlns:a16="http://schemas.microsoft.com/office/drawing/2014/main" id="{6ABAE25C-BC49-4D26-8565-8D4F694D5818}"/>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B17C1EB3-CE40-48C9-84F6-8323FBCA7DD5}"/>
            </a:ext>
          </a:extLst>
        </xdr:cNvPr>
        <xdr:cNvCxnSpPr/>
      </xdr:nvCxnSpPr>
      <xdr:spPr>
        <a:xfrm flipV="1">
          <a:off x="14703424" y="965835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textlink="">
      <xdr:nvSpPr>
        <xdr:cNvPr id="530" name="【学校施設】&#10;有形固定資産減価償却率最小値テキスト">
          <a:extLst>
            <a:ext uri="{FF2B5EF4-FFF2-40B4-BE49-F238E27FC236}">
              <a16:creationId xmlns:a16="http://schemas.microsoft.com/office/drawing/2014/main" id="{354872B7-F1CA-4B0E-9F40-24C13768C8FE}"/>
            </a:ext>
          </a:extLst>
        </xdr:cNvPr>
        <xdr:cNvSpPr txBox="1"/>
      </xdr:nvSpPr>
      <xdr:spPr>
        <a:xfrm>
          <a:off x="14742160" y="1111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5DA98F8E-75DD-4ADF-933D-B7EA46F8C21C}"/>
            </a:ext>
          </a:extLst>
        </xdr:cNvPr>
        <xdr:cNvCxnSpPr/>
      </xdr:nvCxnSpPr>
      <xdr:spPr>
        <a:xfrm>
          <a:off x="14611350" y="111137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textlink="">
      <xdr:nvSpPr>
        <xdr:cNvPr id="532" name="【学校施設】&#10;有形固定資産減価償却率最大値テキスト">
          <a:extLst>
            <a:ext uri="{FF2B5EF4-FFF2-40B4-BE49-F238E27FC236}">
              <a16:creationId xmlns:a16="http://schemas.microsoft.com/office/drawing/2014/main" id="{4487FD55-9A8D-41D9-BEB8-F1C871085383}"/>
            </a:ext>
          </a:extLst>
        </xdr:cNvPr>
        <xdr:cNvSpPr txBox="1"/>
      </xdr:nvSpPr>
      <xdr:spPr>
        <a:xfrm>
          <a:off x="1474216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568D6EF1-C021-45F5-AF03-16CDBBB287C8}"/>
            </a:ext>
          </a:extLst>
        </xdr:cNvPr>
        <xdr:cNvCxnSpPr/>
      </xdr:nvCxnSpPr>
      <xdr:spPr>
        <a:xfrm>
          <a:off x="14611350" y="9658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15257</xdr:rowOff>
    </xdr:from>
    <xdr:ext cx="405111" cy="259045"/>
    <xdr:sp textlink="">
      <xdr:nvSpPr>
        <xdr:cNvPr id="534" name="【学校施設】&#10;有形固定資産減価償却率平均値テキスト">
          <a:extLst>
            <a:ext uri="{FF2B5EF4-FFF2-40B4-BE49-F238E27FC236}">
              <a16:creationId xmlns:a16="http://schemas.microsoft.com/office/drawing/2014/main" id="{873EA983-50F3-4BB6-A334-B51BB6ADEAEB}"/>
            </a:ext>
          </a:extLst>
        </xdr:cNvPr>
        <xdr:cNvSpPr txBox="1"/>
      </xdr:nvSpPr>
      <xdr:spPr>
        <a:xfrm>
          <a:off x="14742160" y="106489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textlink="">
      <xdr:nvSpPr>
        <xdr:cNvPr id="535" name="フローチャート: 判断 534">
          <a:extLst>
            <a:ext uri="{FF2B5EF4-FFF2-40B4-BE49-F238E27FC236}">
              <a16:creationId xmlns:a16="http://schemas.microsoft.com/office/drawing/2014/main" id="{7F80C5A7-EA79-45EE-9238-47C6B5C23659}"/>
            </a:ext>
          </a:extLst>
        </xdr:cNvPr>
        <xdr:cNvSpPr/>
      </xdr:nvSpPr>
      <xdr:spPr>
        <a:xfrm>
          <a:off x="14649450" y="106667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textlink="">
      <xdr:nvSpPr>
        <xdr:cNvPr id="536" name="フローチャート: 判断 535">
          <a:extLst>
            <a:ext uri="{FF2B5EF4-FFF2-40B4-BE49-F238E27FC236}">
              <a16:creationId xmlns:a16="http://schemas.microsoft.com/office/drawing/2014/main" id="{597F318F-A618-4103-9565-59C16FFCC134}"/>
            </a:ext>
          </a:extLst>
        </xdr:cNvPr>
        <xdr:cNvSpPr/>
      </xdr:nvSpPr>
      <xdr:spPr>
        <a:xfrm>
          <a:off x="13887450" y="107429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textlink="">
      <xdr:nvSpPr>
        <xdr:cNvPr id="537" name="フローチャート: 判断 536">
          <a:extLst>
            <a:ext uri="{FF2B5EF4-FFF2-40B4-BE49-F238E27FC236}">
              <a16:creationId xmlns:a16="http://schemas.microsoft.com/office/drawing/2014/main" id="{B72D182A-EC19-4323-9DF9-89352B555748}"/>
            </a:ext>
          </a:extLst>
        </xdr:cNvPr>
        <xdr:cNvSpPr/>
      </xdr:nvSpPr>
      <xdr:spPr>
        <a:xfrm>
          <a:off x="13089890" y="107334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textlink="">
      <xdr:nvSpPr>
        <xdr:cNvPr id="538" name="フローチャート: 判断 537">
          <a:extLst>
            <a:ext uri="{FF2B5EF4-FFF2-40B4-BE49-F238E27FC236}">
              <a16:creationId xmlns:a16="http://schemas.microsoft.com/office/drawing/2014/main" id="{0D1396F3-762A-409B-815E-93F07747E0AE}"/>
            </a:ext>
          </a:extLst>
        </xdr:cNvPr>
        <xdr:cNvSpPr/>
      </xdr:nvSpPr>
      <xdr:spPr>
        <a:xfrm>
          <a:off x="12303760" y="107219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61</xdr:row>
      <xdr:rowOff>143510</xdr:rowOff>
    </xdr:from>
    <xdr:to>
      <xdr:col>67</xdr:col>
      <xdr:colOff>101600</xdr:colOff>
      <xdr:row>62</xdr:row>
      <xdr:rowOff>73660</xdr:rowOff>
    </xdr:to>
    <xdr:sp textlink="">
      <xdr:nvSpPr>
        <xdr:cNvPr id="539" name="フローチャート: 判断 538">
          <a:extLst>
            <a:ext uri="{FF2B5EF4-FFF2-40B4-BE49-F238E27FC236}">
              <a16:creationId xmlns:a16="http://schemas.microsoft.com/office/drawing/2014/main" id="{FFB267FF-8B8B-40BF-A3E8-FDCC3B4D1F0A}"/>
            </a:ext>
          </a:extLst>
        </xdr:cNvPr>
        <xdr:cNvSpPr/>
      </xdr:nvSpPr>
      <xdr:spPr>
        <a:xfrm>
          <a:off x="11487150" y="106000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540" name="テキスト ボックス 539">
          <a:extLst>
            <a:ext uri="{FF2B5EF4-FFF2-40B4-BE49-F238E27FC236}">
              <a16:creationId xmlns:a16="http://schemas.microsoft.com/office/drawing/2014/main" id="{787D3D22-03C8-4B8E-B579-2BE7D75E3934}"/>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541" name="テキスト ボックス 540">
          <a:extLst>
            <a:ext uri="{FF2B5EF4-FFF2-40B4-BE49-F238E27FC236}">
              <a16:creationId xmlns:a16="http://schemas.microsoft.com/office/drawing/2014/main" id="{8022010C-0344-4F75-AF39-EAD25B85CC53}"/>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542" name="テキスト ボックス 541">
          <a:extLst>
            <a:ext uri="{FF2B5EF4-FFF2-40B4-BE49-F238E27FC236}">
              <a16:creationId xmlns:a16="http://schemas.microsoft.com/office/drawing/2014/main" id="{AF5EE02F-6C39-41C5-99C1-7BF23810BF0A}"/>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543" name="テキスト ボックス 542">
          <a:extLst>
            <a:ext uri="{FF2B5EF4-FFF2-40B4-BE49-F238E27FC236}">
              <a16:creationId xmlns:a16="http://schemas.microsoft.com/office/drawing/2014/main" id="{A1E0758F-A6BB-4422-84E7-11BC6D9D2FF2}"/>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544" name="テキスト ボックス 543">
          <a:extLst>
            <a:ext uri="{FF2B5EF4-FFF2-40B4-BE49-F238E27FC236}">
              <a16:creationId xmlns:a16="http://schemas.microsoft.com/office/drawing/2014/main" id="{A8F01364-2640-465F-8F5B-2B1B40A7CA3B}"/>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6350</xdr:rowOff>
    </xdr:from>
    <xdr:to>
      <xdr:col>85</xdr:col>
      <xdr:colOff>177800</xdr:colOff>
      <xdr:row>62</xdr:row>
      <xdr:rowOff>107950</xdr:rowOff>
    </xdr:to>
    <xdr:sp textlink="">
      <xdr:nvSpPr>
        <xdr:cNvPr id="545" name="楕円 544">
          <a:extLst>
            <a:ext uri="{FF2B5EF4-FFF2-40B4-BE49-F238E27FC236}">
              <a16:creationId xmlns:a16="http://schemas.microsoft.com/office/drawing/2014/main" id="{F7F282B1-10BC-4BAE-9E99-43C8A027953A}"/>
            </a:ext>
          </a:extLst>
        </xdr:cNvPr>
        <xdr:cNvSpPr/>
      </xdr:nvSpPr>
      <xdr:spPr>
        <a:xfrm>
          <a:off x="14649450" y="106381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29227</xdr:rowOff>
    </xdr:from>
    <xdr:ext cx="405111" cy="259045"/>
    <xdr:sp textlink="">
      <xdr:nvSpPr>
        <xdr:cNvPr id="546" name="【学校施設】&#10;有形固定資産減価償却率該当値テキスト">
          <a:extLst>
            <a:ext uri="{FF2B5EF4-FFF2-40B4-BE49-F238E27FC236}">
              <a16:creationId xmlns:a16="http://schemas.microsoft.com/office/drawing/2014/main" id="{9019CFAF-BE84-46A2-98BC-8EA635152CAF}"/>
            </a:ext>
          </a:extLst>
        </xdr:cNvPr>
        <xdr:cNvSpPr txBox="1"/>
      </xdr:nvSpPr>
      <xdr:spPr>
        <a:xfrm>
          <a:off x="14742160" y="10485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141605</xdr:rowOff>
    </xdr:from>
    <xdr:to>
      <xdr:col>81</xdr:col>
      <xdr:colOff>101600</xdr:colOff>
      <xdr:row>62</xdr:row>
      <xdr:rowOff>71755</xdr:rowOff>
    </xdr:to>
    <xdr:sp textlink="">
      <xdr:nvSpPr>
        <xdr:cNvPr id="547" name="楕円 546">
          <a:extLst>
            <a:ext uri="{FF2B5EF4-FFF2-40B4-BE49-F238E27FC236}">
              <a16:creationId xmlns:a16="http://schemas.microsoft.com/office/drawing/2014/main" id="{5865E172-ED16-4652-B464-B891A09347AD}"/>
            </a:ext>
          </a:extLst>
        </xdr:cNvPr>
        <xdr:cNvSpPr/>
      </xdr:nvSpPr>
      <xdr:spPr>
        <a:xfrm>
          <a:off x="13887450" y="105981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20955</xdr:rowOff>
    </xdr:from>
    <xdr:to>
      <xdr:col>85</xdr:col>
      <xdr:colOff>127000</xdr:colOff>
      <xdr:row>62</xdr:row>
      <xdr:rowOff>57150</xdr:rowOff>
    </xdr:to>
    <xdr:cxnSp macro="">
      <xdr:nvCxnSpPr>
        <xdr:cNvPr id="548" name="直線コネクタ 547">
          <a:extLst>
            <a:ext uri="{FF2B5EF4-FFF2-40B4-BE49-F238E27FC236}">
              <a16:creationId xmlns:a16="http://schemas.microsoft.com/office/drawing/2014/main" id="{1F504FCE-4CA5-4182-8332-3F293162FC51}"/>
            </a:ext>
          </a:extLst>
        </xdr:cNvPr>
        <xdr:cNvCxnSpPr/>
      </xdr:nvCxnSpPr>
      <xdr:spPr>
        <a:xfrm>
          <a:off x="13942060" y="10647045"/>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99695</xdr:rowOff>
    </xdr:from>
    <xdr:to>
      <xdr:col>76</xdr:col>
      <xdr:colOff>165100</xdr:colOff>
      <xdr:row>62</xdr:row>
      <xdr:rowOff>29845</xdr:rowOff>
    </xdr:to>
    <xdr:sp textlink="">
      <xdr:nvSpPr>
        <xdr:cNvPr id="549" name="楕円 548">
          <a:extLst>
            <a:ext uri="{FF2B5EF4-FFF2-40B4-BE49-F238E27FC236}">
              <a16:creationId xmlns:a16="http://schemas.microsoft.com/office/drawing/2014/main" id="{BDD0B528-DF4A-412D-BCE5-8B5A6C83B6AC}"/>
            </a:ext>
          </a:extLst>
        </xdr:cNvPr>
        <xdr:cNvSpPr/>
      </xdr:nvSpPr>
      <xdr:spPr>
        <a:xfrm>
          <a:off x="13089890" y="1055433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150495</xdr:rowOff>
    </xdr:from>
    <xdr:to>
      <xdr:col>81</xdr:col>
      <xdr:colOff>50800</xdr:colOff>
      <xdr:row>62</xdr:row>
      <xdr:rowOff>20955</xdr:rowOff>
    </xdr:to>
    <xdr:cxnSp macro="">
      <xdr:nvCxnSpPr>
        <xdr:cNvPr id="550" name="直線コネクタ 549">
          <a:extLst>
            <a:ext uri="{FF2B5EF4-FFF2-40B4-BE49-F238E27FC236}">
              <a16:creationId xmlns:a16="http://schemas.microsoft.com/office/drawing/2014/main" id="{574B3B44-1847-4C9F-9996-63781F195EAF}"/>
            </a:ext>
          </a:extLst>
        </xdr:cNvPr>
        <xdr:cNvCxnSpPr/>
      </xdr:nvCxnSpPr>
      <xdr:spPr>
        <a:xfrm>
          <a:off x="13144500" y="1060894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63500</xdr:rowOff>
    </xdr:from>
    <xdr:to>
      <xdr:col>72</xdr:col>
      <xdr:colOff>38100</xdr:colOff>
      <xdr:row>61</xdr:row>
      <xdr:rowOff>165100</xdr:rowOff>
    </xdr:to>
    <xdr:sp textlink="">
      <xdr:nvSpPr>
        <xdr:cNvPr id="551" name="楕円 550">
          <a:extLst>
            <a:ext uri="{FF2B5EF4-FFF2-40B4-BE49-F238E27FC236}">
              <a16:creationId xmlns:a16="http://schemas.microsoft.com/office/drawing/2014/main" id="{9111A08F-6CA4-45EA-98F5-3555A5B4BFF5}"/>
            </a:ext>
          </a:extLst>
        </xdr:cNvPr>
        <xdr:cNvSpPr/>
      </xdr:nvSpPr>
      <xdr:spPr>
        <a:xfrm>
          <a:off x="12303760" y="105181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114300</xdr:rowOff>
    </xdr:from>
    <xdr:to>
      <xdr:col>76</xdr:col>
      <xdr:colOff>114300</xdr:colOff>
      <xdr:row>61</xdr:row>
      <xdr:rowOff>150495</xdr:rowOff>
    </xdr:to>
    <xdr:cxnSp macro="">
      <xdr:nvCxnSpPr>
        <xdr:cNvPr id="552" name="直線コネクタ 551">
          <a:extLst>
            <a:ext uri="{FF2B5EF4-FFF2-40B4-BE49-F238E27FC236}">
              <a16:creationId xmlns:a16="http://schemas.microsoft.com/office/drawing/2014/main" id="{09873167-EE33-417A-87E0-6F6638C9AD8F}"/>
            </a:ext>
          </a:extLst>
        </xdr:cNvPr>
        <xdr:cNvCxnSpPr/>
      </xdr:nvCxnSpPr>
      <xdr:spPr>
        <a:xfrm>
          <a:off x="12346940" y="10572750"/>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21590</xdr:rowOff>
    </xdr:from>
    <xdr:to>
      <xdr:col>67</xdr:col>
      <xdr:colOff>101600</xdr:colOff>
      <xdr:row>61</xdr:row>
      <xdr:rowOff>123190</xdr:rowOff>
    </xdr:to>
    <xdr:sp textlink="">
      <xdr:nvSpPr>
        <xdr:cNvPr id="553" name="楕円 552">
          <a:extLst>
            <a:ext uri="{FF2B5EF4-FFF2-40B4-BE49-F238E27FC236}">
              <a16:creationId xmlns:a16="http://schemas.microsoft.com/office/drawing/2014/main" id="{35B1827E-D868-4E76-9277-8C9A4084FD2F}"/>
            </a:ext>
          </a:extLst>
        </xdr:cNvPr>
        <xdr:cNvSpPr/>
      </xdr:nvSpPr>
      <xdr:spPr>
        <a:xfrm>
          <a:off x="11487150" y="1047623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72390</xdr:rowOff>
    </xdr:from>
    <xdr:to>
      <xdr:col>71</xdr:col>
      <xdr:colOff>177800</xdr:colOff>
      <xdr:row>61</xdr:row>
      <xdr:rowOff>114300</xdr:rowOff>
    </xdr:to>
    <xdr:cxnSp macro="">
      <xdr:nvCxnSpPr>
        <xdr:cNvPr id="554" name="直線コネクタ 553">
          <a:extLst>
            <a:ext uri="{FF2B5EF4-FFF2-40B4-BE49-F238E27FC236}">
              <a16:creationId xmlns:a16="http://schemas.microsoft.com/office/drawing/2014/main" id="{4A621B1D-6B37-413A-9714-FFEEAF5FA776}"/>
            </a:ext>
          </a:extLst>
        </xdr:cNvPr>
        <xdr:cNvCxnSpPr/>
      </xdr:nvCxnSpPr>
      <xdr:spPr>
        <a:xfrm>
          <a:off x="11541760" y="10530840"/>
          <a:ext cx="80518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34307</xdr:rowOff>
    </xdr:from>
    <xdr:ext cx="405111" cy="259045"/>
    <xdr:sp textlink="">
      <xdr:nvSpPr>
        <xdr:cNvPr id="555" name="n_1aveValue【学校施設】&#10;有形固定資産減価償却率">
          <a:extLst>
            <a:ext uri="{FF2B5EF4-FFF2-40B4-BE49-F238E27FC236}">
              <a16:creationId xmlns:a16="http://schemas.microsoft.com/office/drawing/2014/main" id="{AA0C87BE-DA22-4D9A-A001-62772C00F7B9}"/>
            </a:ext>
          </a:extLst>
        </xdr:cNvPr>
        <xdr:cNvSpPr txBox="1"/>
      </xdr:nvSpPr>
      <xdr:spPr>
        <a:xfrm>
          <a:off x="1373823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textlink="">
      <xdr:nvSpPr>
        <xdr:cNvPr id="556" name="n_2aveValue【学校施設】&#10;有形固定資産減価償却率">
          <a:extLst>
            <a:ext uri="{FF2B5EF4-FFF2-40B4-BE49-F238E27FC236}">
              <a16:creationId xmlns:a16="http://schemas.microsoft.com/office/drawing/2014/main" id="{AB5AA608-5A45-4E6F-A0A5-7BC77740F01A}"/>
            </a:ext>
          </a:extLst>
        </xdr:cNvPr>
        <xdr:cNvSpPr txBox="1"/>
      </xdr:nvSpPr>
      <xdr:spPr>
        <a:xfrm>
          <a:off x="12957184" y="1082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textlink="">
      <xdr:nvSpPr>
        <xdr:cNvPr id="557" name="n_3aveValue【学校施設】&#10;有形固定資産減価償却率">
          <a:extLst>
            <a:ext uri="{FF2B5EF4-FFF2-40B4-BE49-F238E27FC236}">
              <a16:creationId xmlns:a16="http://schemas.microsoft.com/office/drawing/2014/main" id="{0283CA0A-DF85-4C81-878E-120193BF786B}"/>
            </a:ext>
          </a:extLst>
        </xdr:cNvPr>
        <xdr:cNvSpPr txBox="1"/>
      </xdr:nvSpPr>
      <xdr:spPr>
        <a:xfrm>
          <a:off x="12171054" y="1081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64787</xdr:rowOff>
    </xdr:from>
    <xdr:ext cx="405111" cy="259045"/>
    <xdr:sp textlink="">
      <xdr:nvSpPr>
        <xdr:cNvPr id="558" name="n_4aveValue【学校施設】&#10;有形固定資産減価償却率">
          <a:extLst>
            <a:ext uri="{FF2B5EF4-FFF2-40B4-BE49-F238E27FC236}">
              <a16:creationId xmlns:a16="http://schemas.microsoft.com/office/drawing/2014/main" id="{6C6671A3-A5DD-421D-81DA-1589DE4E4EF9}"/>
            </a:ext>
          </a:extLst>
        </xdr:cNvPr>
        <xdr:cNvSpPr txBox="1"/>
      </xdr:nvSpPr>
      <xdr:spPr>
        <a:xfrm>
          <a:off x="11354444" y="1069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88282</xdr:rowOff>
    </xdr:from>
    <xdr:ext cx="405111" cy="259045"/>
    <xdr:sp textlink="">
      <xdr:nvSpPr>
        <xdr:cNvPr id="559" name="n_1mainValue【学校施設】&#10;有形固定資産減価償却率">
          <a:extLst>
            <a:ext uri="{FF2B5EF4-FFF2-40B4-BE49-F238E27FC236}">
              <a16:creationId xmlns:a16="http://schemas.microsoft.com/office/drawing/2014/main" id="{839BBDB0-B6C3-4241-831E-BDE044B52642}"/>
            </a:ext>
          </a:extLst>
        </xdr:cNvPr>
        <xdr:cNvSpPr txBox="1"/>
      </xdr:nvSpPr>
      <xdr:spPr>
        <a:xfrm>
          <a:off x="13738234" y="10379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46372</xdr:rowOff>
    </xdr:from>
    <xdr:ext cx="405111" cy="259045"/>
    <xdr:sp textlink="">
      <xdr:nvSpPr>
        <xdr:cNvPr id="560" name="n_2mainValue【学校施設】&#10;有形固定資産減価償却率">
          <a:extLst>
            <a:ext uri="{FF2B5EF4-FFF2-40B4-BE49-F238E27FC236}">
              <a16:creationId xmlns:a16="http://schemas.microsoft.com/office/drawing/2014/main" id="{253F32BF-9D33-4E99-B5E1-E36EC7BA16D3}"/>
            </a:ext>
          </a:extLst>
        </xdr:cNvPr>
        <xdr:cNvSpPr txBox="1"/>
      </xdr:nvSpPr>
      <xdr:spPr>
        <a:xfrm>
          <a:off x="12957184" y="10335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10177</xdr:rowOff>
    </xdr:from>
    <xdr:ext cx="405111" cy="259045"/>
    <xdr:sp textlink="">
      <xdr:nvSpPr>
        <xdr:cNvPr id="561" name="n_3mainValue【学校施設】&#10;有形固定資産減価償却率">
          <a:extLst>
            <a:ext uri="{FF2B5EF4-FFF2-40B4-BE49-F238E27FC236}">
              <a16:creationId xmlns:a16="http://schemas.microsoft.com/office/drawing/2014/main" id="{80E4368A-E3CE-4C80-9511-7E8283E49AE2}"/>
            </a:ext>
          </a:extLst>
        </xdr:cNvPr>
        <xdr:cNvSpPr txBox="1"/>
      </xdr:nvSpPr>
      <xdr:spPr>
        <a:xfrm>
          <a:off x="12171054" y="1029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139717</xdr:rowOff>
    </xdr:from>
    <xdr:ext cx="405111" cy="259045"/>
    <xdr:sp textlink="">
      <xdr:nvSpPr>
        <xdr:cNvPr id="562" name="n_4mainValue【学校施設】&#10;有形固定資産減価償却率">
          <a:extLst>
            <a:ext uri="{FF2B5EF4-FFF2-40B4-BE49-F238E27FC236}">
              <a16:creationId xmlns:a16="http://schemas.microsoft.com/office/drawing/2014/main" id="{F13243B3-3440-41D1-895D-D928F9F07533}"/>
            </a:ext>
          </a:extLst>
        </xdr:cNvPr>
        <xdr:cNvSpPr txBox="1"/>
      </xdr:nvSpPr>
      <xdr:spPr>
        <a:xfrm>
          <a:off x="113544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563" name="正方形/長方形 562">
          <a:extLst>
            <a:ext uri="{FF2B5EF4-FFF2-40B4-BE49-F238E27FC236}">
              <a16:creationId xmlns:a16="http://schemas.microsoft.com/office/drawing/2014/main" id="{4E8C1CD2-E292-4D10-953C-C7487F12133D}"/>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564" name="正方形/長方形 563">
          <a:extLst>
            <a:ext uri="{FF2B5EF4-FFF2-40B4-BE49-F238E27FC236}">
              <a16:creationId xmlns:a16="http://schemas.microsoft.com/office/drawing/2014/main" id="{083550F1-AA6A-47B3-B136-5F4BC3F25D72}"/>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565" name="正方形/長方形 564">
          <a:extLst>
            <a:ext uri="{FF2B5EF4-FFF2-40B4-BE49-F238E27FC236}">
              <a16:creationId xmlns:a16="http://schemas.microsoft.com/office/drawing/2014/main" id="{0F7B353E-6EA6-444B-9F38-6465211F3A3A}"/>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566" name="正方形/長方形 565">
          <a:extLst>
            <a:ext uri="{FF2B5EF4-FFF2-40B4-BE49-F238E27FC236}">
              <a16:creationId xmlns:a16="http://schemas.microsoft.com/office/drawing/2014/main" id="{7DFBCC63-8B9C-4123-AA5A-269E55E2B007}"/>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567" name="正方形/長方形 566">
          <a:extLst>
            <a:ext uri="{FF2B5EF4-FFF2-40B4-BE49-F238E27FC236}">
              <a16:creationId xmlns:a16="http://schemas.microsoft.com/office/drawing/2014/main" id="{8D485268-7190-48F5-BD38-E2A7FC697AF0}"/>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568" name="正方形/長方形 567">
          <a:extLst>
            <a:ext uri="{FF2B5EF4-FFF2-40B4-BE49-F238E27FC236}">
              <a16:creationId xmlns:a16="http://schemas.microsoft.com/office/drawing/2014/main" id="{92F10BE0-43EE-43A1-9372-2299263B131E}"/>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569" name="正方形/長方形 568">
          <a:extLst>
            <a:ext uri="{FF2B5EF4-FFF2-40B4-BE49-F238E27FC236}">
              <a16:creationId xmlns:a16="http://schemas.microsoft.com/office/drawing/2014/main" id="{55378E1C-B62F-4A9F-B06E-6A779F53169E}"/>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570" name="正方形/長方形 569">
          <a:extLst>
            <a:ext uri="{FF2B5EF4-FFF2-40B4-BE49-F238E27FC236}">
              <a16:creationId xmlns:a16="http://schemas.microsoft.com/office/drawing/2014/main" id="{89AA4BF1-F1AC-4831-A461-55DA73FD13D8}"/>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571" name="テキスト ボックス 570">
          <a:extLst>
            <a:ext uri="{FF2B5EF4-FFF2-40B4-BE49-F238E27FC236}">
              <a16:creationId xmlns:a16="http://schemas.microsoft.com/office/drawing/2014/main" id="{7996186A-1BD5-4524-9DB9-73E443E75A80}"/>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5D904D33-F8F1-4AD4-B13B-910AACC1247A}"/>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textlink="">
      <xdr:nvSpPr>
        <xdr:cNvPr id="573" name="テキスト ボックス 572">
          <a:extLst>
            <a:ext uri="{FF2B5EF4-FFF2-40B4-BE49-F238E27FC236}">
              <a16:creationId xmlns:a16="http://schemas.microsoft.com/office/drawing/2014/main" id="{208AAA48-14C4-4616-9DF2-7D4562B40B40}"/>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0A627151-8247-4F1C-9333-0B1B31DEF0C3}"/>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textlink="">
      <xdr:nvSpPr>
        <xdr:cNvPr id="575" name="テキスト ボックス 574">
          <a:extLst>
            <a:ext uri="{FF2B5EF4-FFF2-40B4-BE49-F238E27FC236}">
              <a16:creationId xmlns:a16="http://schemas.microsoft.com/office/drawing/2014/main" id="{437FF099-FB82-4EDF-A52E-174C339CFDBD}"/>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E6C35DF4-8496-46FE-8DA1-A5B2605F628C}"/>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textlink="">
      <xdr:nvSpPr>
        <xdr:cNvPr id="577" name="テキスト ボックス 576">
          <a:extLst>
            <a:ext uri="{FF2B5EF4-FFF2-40B4-BE49-F238E27FC236}">
              <a16:creationId xmlns:a16="http://schemas.microsoft.com/office/drawing/2014/main" id="{9773ADAE-CEAF-4ACB-810A-A4ACBF8ECBED}"/>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ADF3D31A-1BD4-431A-8176-B8DF59FB19ED}"/>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textlink="">
      <xdr:nvSpPr>
        <xdr:cNvPr id="579" name="テキスト ボックス 578">
          <a:extLst>
            <a:ext uri="{FF2B5EF4-FFF2-40B4-BE49-F238E27FC236}">
              <a16:creationId xmlns:a16="http://schemas.microsoft.com/office/drawing/2014/main" id="{BB67E50E-8DF8-4982-8D9C-3A8C6F87CEF3}"/>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92D63E4F-0F0F-4250-B6FC-CF502ED659F8}"/>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textlink="">
      <xdr:nvSpPr>
        <xdr:cNvPr id="581" name="テキスト ボックス 580">
          <a:extLst>
            <a:ext uri="{FF2B5EF4-FFF2-40B4-BE49-F238E27FC236}">
              <a16:creationId xmlns:a16="http://schemas.microsoft.com/office/drawing/2014/main" id="{D14A157D-F9E3-4F80-B58D-06F1B63C53B3}"/>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ADF18A95-B7D2-4863-A0A6-FBCC842D730C}"/>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textlink="">
      <xdr:nvSpPr>
        <xdr:cNvPr id="583" name="テキスト ボックス 582">
          <a:extLst>
            <a:ext uri="{FF2B5EF4-FFF2-40B4-BE49-F238E27FC236}">
              <a16:creationId xmlns:a16="http://schemas.microsoft.com/office/drawing/2014/main" id="{AB86D22A-58F2-491E-A66E-C010B83370F6}"/>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1A2C02BE-82C8-47DA-B8C3-153420EE3E9C}"/>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585" name="テキスト ボックス 584">
          <a:extLst>
            <a:ext uri="{FF2B5EF4-FFF2-40B4-BE49-F238E27FC236}">
              <a16:creationId xmlns:a16="http://schemas.microsoft.com/office/drawing/2014/main" id="{B060CD08-9988-4488-9B49-F4B6A47E5BF0}"/>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586" name="【学校施設】&#10;一人当たり面積グラフ枠">
          <a:extLst>
            <a:ext uri="{FF2B5EF4-FFF2-40B4-BE49-F238E27FC236}">
              <a16:creationId xmlns:a16="http://schemas.microsoft.com/office/drawing/2014/main" id="{751AC96A-E1FD-4C5D-AD29-E9A73D394EA0}"/>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B8A8CA3A-3F0D-446C-AC74-CFA7998FA347}"/>
            </a:ext>
          </a:extLst>
        </xdr:cNvPr>
        <xdr:cNvCxnSpPr/>
      </xdr:nvCxnSpPr>
      <xdr:spPr>
        <a:xfrm flipV="1">
          <a:off x="19947254" y="9486900"/>
          <a:ext cx="0" cy="14923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textlink="">
      <xdr:nvSpPr>
        <xdr:cNvPr id="588" name="【学校施設】&#10;一人当たり面積最小値テキスト">
          <a:extLst>
            <a:ext uri="{FF2B5EF4-FFF2-40B4-BE49-F238E27FC236}">
              <a16:creationId xmlns:a16="http://schemas.microsoft.com/office/drawing/2014/main" id="{E3E6B2AD-4845-420E-A3B6-83A2B75D4FE4}"/>
            </a:ext>
          </a:extLst>
        </xdr:cNvPr>
        <xdr:cNvSpPr txBox="1"/>
      </xdr:nvSpPr>
      <xdr:spPr>
        <a:xfrm>
          <a:off x="19985990" y="1098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75675360-F971-441B-817A-CDE67A47F716}"/>
            </a:ext>
          </a:extLst>
        </xdr:cNvPr>
        <xdr:cNvCxnSpPr/>
      </xdr:nvCxnSpPr>
      <xdr:spPr>
        <a:xfrm>
          <a:off x="19885660" y="109792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textlink="">
      <xdr:nvSpPr>
        <xdr:cNvPr id="590" name="【学校施設】&#10;一人当たり面積最大値テキスト">
          <a:extLst>
            <a:ext uri="{FF2B5EF4-FFF2-40B4-BE49-F238E27FC236}">
              <a16:creationId xmlns:a16="http://schemas.microsoft.com/office/drawing/2014/main" id="{447FE680-198F-4F77-B351-D70BFD9BD6CB}"/>
            </a:ext>
          </a:extLst>
        </xdr:cNvPr>
        <xdr:cNvSpPr txBox="1"/>
      </xdr:nvSpPr>
      <xdr:spPr>
        <a:xfrm>
          <a:off x="19985990" y="9267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7F6B3188-58C8-40C1-BD70-2340397312DC}"/>
            </a:ext>
          </a:extLst>
        </xdr:cNvPr>
        <xdr:cNvCxnSpPr/>
      </xdr:nvCxnSpPr>
      <xdr:spPr>
        <a:xfrm>
          <a:off x="19885660" y="9486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textlink="">
      <xdr:nvSpPr>
        <xdr:cNvPr id="592" name="【学校施設】&#10;一人当たり面積平均値テキスト">
          <a:extLst>
            <a:ext uri="{FF2B5EF4-FFF2-40B4-BE49-F238E27FC236}">
              <a16:creationId xmlns:a16="http://schemas.microsoft.com/office/drawing/2014/main" id="{89934544-F6C0-44D8-A54D-0BD83E673CC2}"/>
            </a:ext>
          </a:extLst>
        </xdr:cNvPr>
        <xdr:cNvSpPr txBox="1"/>
      </xdr:nvSpPr>
      <xdr:spPr>
        <a:xfrm>
          <a:off x="19985990" y="103173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textlink="">
      <xdr:nvSpPr>
        <xdr:cNvPr id="593" name="フローチャート: 判断 592">
          <a:extLst>
            <a:ext uri="{FF2B5EF4-FFF2-40B4-BE49-F238E27FC236}">
              <a16:creationId xmlns:a16="http://schemas.microsoft.com/office/drawing/2014/main" id="{1BC3D4B1-AAB9-4686-A525-4A250413DDD4}"/>
            </a:ext>
          </a:extLst>
        </xdr:cNvPr>
        <xdr:cNvSpPr/>
      </xdr:nvSpPr>
      <xdr:spPr>
        <a:xfrm>
          <a:off x="19904710" y="1046975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textlink="">
      <xdr:nvSpPr>
        <xdr:cNvPr id="594" name="フローチャート: 判断 593">
          <a:extLst>
            <a:ext uri="{FF2B5EF4-FFF2-40B4-BE49-F238E27FC236}">
              <a16:creationId xmlns:a16="http://schemas.microsoft.com/office/drawing/2014/main" id="{A6C878F1-416C-4635-BB49-CE2B8A9D09F8}"/>
            </a:ext>
          </a:extLst>
        </xdr:cNvPr>
        <xdr:cNvSpPr/>
      </xdr:nvSpPr>
      <xdr:spPr>
        <a:xfrm>
          <a:off x="19161760" y="104689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textlink="">
      <xdr:nvSpPr>
        <xdr:cNvPr id="595" name="フローチャート: 判断 594">
          <a:extLst>
            <a:ext uri="{FF2B5EF4-FFF2-40B4-BE49-F238E27FC236}">
              <a16:creationId xmlns:a16="http://schemas.microsoft.com/office/drawing/2014/main" id="{1C13D69D-9734-46D3-B007-F04A18305C71}"/>
            </a:ext>
          </a:extLst>
        </xdr:cNvPr>
        <xdr:cNvSpPr/>
      </xdr:nvSpPr>
      <xdr:spPr>
        <a:xfrm>
          <a:off x="18345150" y="104769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textlink="">
      <xdr:nvSpPr>
        <xdr:cNvPr id="596" name="フローチャート: 判断 595">
          <a:extLst>
            <a:ext uri="{FF2B5EF4-FFF2-40B4-BE49-F238E27FC236}">
              <a16:creationId xmlns:a16="http://schemas.microsoft.com/office/drawing/2014/main" id="{58C750D4-CEEC-41E8-8019-45C61F1C1704}"/>
            </a:ext>
          </a:extLst>
        </xdr:cNvPr>
        <xdr:cNvSpPr/>
      </xdr:nvSpPr>
      <xdr:spPr>
        <a:xfrm>
          <a:off x="17547590" y="1047546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78740</xdr:rowOff>
    </xdr:from>
    <xdr:to>
      <xdr:col>98</xdr:col>
      <xdr:colOff>38100</xdr:colOff>
      <xdr:row>61</xdr:row>
      <xdr:rowOff>8890</xdr:rowOff>
    </xdr:to>
    <xdr:sp textlink="">
      <xdr:nvSpPr>
        <xdr:cNvPr id="597" name="フローチャート: 判断 596">
          <a:extLst>
            <a:ext uri="{FF2B5EF4-FFF2-40B4-BE49-F238E27FC236}">
              <a16:creationId xmlns:a16="http://schemas.microsoft.com/office/drawing/2014/main" id="{9D9EE4D1-0FD2-4B42-822A-AF88F549C6AF}"/>
            </a:ext>
          </a:extLst>
        </xdr:cNvPr>
        <xdr:cNvSpPr/>
      </xdr:nvSpPr>
      <xdr:spPr>
        <a:xfrm>
          <a:off x="16761460" y="103657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598" name="テキスト ボックス 597">
          <a:extLst>
            <a:ext uri="{FF2B5EF4-FFF2-40B4-BE49-F238E27FC236}">
              <a16:creationId xmlns:a16="http://schemas.microsoft.com/office/drawing/2014/main" id="{8E121D8C-10C4-42DF-8702-922962F31FCE}"/>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599" name="テキスト ボックス 598">
          <a:extLst>
            <a:ext uri="{FF2B5EF4-FFF2-40B4-BE49-F238E27FC236}">
              <a16:creationId xmlns:a16="http://schemas.microsoft.com/office/drawing/2014/main" id="{8294E4F7-2E10-428F-ACCA-39BBF775FC02}"/>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600" name="テキスト ボックス 599">
          <a:extLst>
            <a:ext uri="{FF2B5EF4-FFF2-40B4-BE49-F238E27FC236}">
              <a16:creationId xmlns:a16="http://schemas.microsoft.com/office/drawing/2014/main" id="{26C6BB6F-B3DB-4CA7-988B-6110A93AD5A9}"/>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601" name="テキスト ボックス 600">
          <a:extLst>
            <a:ext uri="{FF2B5EF4-FFF2-40B4-BE49-F238E27FC236}">
              <a16:creationId xmlns:a16="http://schemas.microsoft.com/office/drawing/2014/main" id="{BB36A7A7-7EA8-4294-A383-06AE985E40A5}"/>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602" name="テキスト ボックス 601">
          <a:extLst>
            <a:ext uri="{FF2B5EF4-FFF2-40B4-BE49-F238E27FC236}">
              <a16:creationId xmlns:a16="http://schemas.microsoft.com/office/drawing/2014/main" id="{BA175CB9-C3BC-406C-AB86-69C8D228FA05}"/>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28448</xdr:rowOff>
    </xdr:from>
    <xdr:to>
      <xdr:col>116</xdr:col>
      <xdr:colOff>114300</xdr:colOff>
      <xdr:row>62</xdr:row>
      <xdr:rowOff>130048</xdr:rowOff>
    </xdr:to>
    <xdr:sp textlink="">
      <xdr:nvSpPr>
        <xdr:cNvPr id="603" name="楕円 602">
          <a:extLst>
            <a:ext uri="{FF2B5EF4-FFF2-40B4-BE49-F238E27FC236}">
              <a16:creationId xmlns:a16="http://schemas.microsoft.com/office/drawing/2014/main" id="{BB9C053B-B6AB-46E1-9986-D24223FFF5E2}"/>
            </a:ext>
          </a:extLst>
        </xdr:cNvPr>
        <xdr:cNvSpPr/>
      </xdr:nvSpPr>
      <xdr:spPr>
        <a:xfrm>
          <a:off x="19904710" y="1065644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6875</xdr:rowOff>
    </xdr:from>
    <xdr:ext cx="469744" cy="259045"/>
    <xdr:sp textlink="">
      <xdr:nvSpPr>
        <xdr:cNvPr id="604" name="【学校施設】&#10;一人当たり面積該当値テキスト">
          <a:extLst>
            <a:ext uri="{FF2B5EF4-FFF2-40B4-BE49-F238E27FC236}">
              <a16:creationId xmlns:a16="http://schemas.microsoft.com/office/drawing/2014/main" id="{B243A171-79E0-4C8C-852C-B5AE1E900EEA}"/>
            </a:ext>
          </a:extLst>
        </xdr:cNvPr>
        <xdr:cNvSpPr txBox="1"/>
      </xdr:nvSpPr>
      <xdr:spPr>
        <a:xfrm>
          <a:off x="19985990" y="10638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81026</xdr:rowOff>
    </xdr:from>
    <xdr:to>
      <xdr:col>112</xdr:col>
      <xdr:colOff>38100</xdr:colOff>
      <xdr:row>63</xdr:row>
      <xdr:rowOff>11176</xdr:rowOff>
    </xdr:to>
    <xdr:sp textlink="">
      <xdr:nvSpPr>
        <xdr:cNvPr id="605" name="楕円 604">
          <a:extLst>
            <a:ext uri="{FF2B5EF4-FFF2-40B4-BE49-F238E27FC236}">
              <a16:creationId xmlns:a16="http://schemas.microsoft.com/office/drawing/2014/main" id="{FB77C927-4D76-460F-A929-7EAFDA49D5DC}"/>
            </a:ext>
          </a:extLst>
        </xdr:cNvPr>
        <xdr:cNvSpPr/>
      </xdr:nvSpPr>
      <xdr:spPr>
        <a:xfrm>
          <a:off x="19161760" y="107128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79248</xdr:rowOff>
    </xdr:from>
    <xdr:to>
      <xdr:col>116</xdr:col>
      <xdr:colOff>63500</xdr:colOff>
      <xdr:row>62</xdr:row>
      <xdr:rowOff>131826</xdr:rowOff>
    </xdr:to>
    <xdr:cxnSp macro="">
      <xdr:nvCxnSpPr>
        <xdr:cNvPr id="606" name="直線コネクタ 605">
          <a:extLst>
            <a:ext uri="{FF2B5EF4-FFF2-40B4-BE49-F238E27FC236}">
              <a16:creationId xmlns:a16="http://schemas.microsoft.com/office/drawing/2014/main" id="{DA47C0B6-D387-4CE9-9285-8104EB1E48CB}"/>
            </a:ext>
          </a:extLst>
        </xdr:cNvPr>
        <xdr:cNvCxnSpPr/>
      </xdr:nvCxnSpPr>
      <xdr:spPr>
        <a:xfrm flipV="1">
          <a:off x="19204940" y="10709148"/>
          <a:ext cx="742950" cy="5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80264</xdr:rowOff>
    </xdr:from>
    <xdr:to>
      <xdr:col>107</xdr:col>
      <xdr:colOff>101600</xdr:colOff>
      <xdr:row>63</xdr:row>
      <xdr:rowOff>10414</xdr:rowOff>
    </xdr:to>
    <xdr:sp textlink="">
      <xdr:nvSpPr>
        <xdr:cNvPr id="607" name="楕円 606">
          <a:extLst>
            <a:ext uri="{FF2B5EF4-FFF2-40B4-BE49-F238E27FC236}">
              <a16:creationId xmlns:a16="http://schemas.microsoft.com/office/drawing/2014/main" id="{1D741C71-3F27-4FEE-A082-F4BFEBD00F05}"/>
            </a:ext>
          </a:extLst>
        </xdr:cNvPr>
        <xdr:cNvSpPr/>
      </xdr:nvSpPr>
      <xdr:spPr>
        <a:xfrm>
          <a:off x="18345150" y="1071206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131064</xdr:rowOff>
    </xdr:from>
    <xdr:to>
      <xdr:col>111</xdr:col>
      <xdr:colOff>177800</xdr:colOff>
      <xdr:row>62</xdr:row>
      <xdr:rowOff>131826</xdr:rowOff>
    </xdr:to>
    <xdr:cxnSp macro="">
      <xdr:nvCxnSpPr>
        <xdr:cNvPr id="608" name="直線コネクタ 607">
          <a:extLst>
            <a:ext uri="{FF2B5EF4-FFF2-40B4-BE49-F238E27FC236}">
              <a16:creationId xmlns:a16="http://schemas.microsoft.com/office/drawing/2014/main" id="{C24EF9DF-64CB-4C7B-8221-861AADDEC5CA}"/>
            </a:ext>
          </a:extLst>
        </xdr:cNvPr>
        <xdr:cNvCxnSpPr/>
      </xdr:nvCxnSpPr>
      <xdr:spPr>
        <a:xfrm>
          <a:off x="18399760" y="10764774"/>
          <a:ext cx="80518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87884</xdr:rowOff>
    </xdr:from>
    <xdr:to>
      <xdr:col>102</xdr:col>
      <xdr:colOff>165100</xdr:colOff>
      <xdr:row>63</xdr:row>
      <xdr:rowOff>18034</xdr:rowOff>
    </xdr:to>
    <xdr:sp textlink="">
      <xdr:nvSpPr>
        <xdr:cNvPr id="609" name="楕円 608">
          <a:extLst>
            <a:ext uri="{FF2B5EF4-FFF2-40B4-BE49-F238E27FC236}">
              <a16:creationId xmlns:a16="http://schemas.microsoft.com/office/drawing/2014/main" id="{26EFF3F8-D177-4247-84DD-2F862A6D5802}"/>
            </a:ext>
          </a:extLst>
        </xdr:cNvPr>
        <xdr:cNvSpPr/>
      </xdr:nvSpPr>
      <xdr:spPr>
        <a:xfrm>
          <a:off x="17547590" y="1072159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131064</xdr:rowOff>
    </xdr:from>
    <xdr:to>
      <xdr:col>107</xdr:col>
      <xdr:colOff>50800</xdr:colOff>
      <xdr:row>62</xdr:row>
      <xdr:rowOff>138684</xdr:rowOff>
    </xdr:to>
    <xdr:cxnSp macro="">
      <xdr:nvCxnSpPr>
        <xdr:cNvPr id="610" name="直線コネクタ 609">
          <a:extLst>
            <a:ext uri="{FF2B5EF4-FFF2-40B4-BE49-F238E27FC236}">
              <a16:creationId xmlns:a16="http://schemas.microsoft.com/office/drawing/2014/main" id="{2023E3A3-B1F3-4D6B-95D4-E6C526DE62F0}"/>
            </a:ext>
          </a:extLst>
        </xdr:cNvPr>
        <xdr:cNvCxnSpPr/>
      </xdr:nvCxnSpPr>
      <xdr:spPr>
        <a:xfrm flipV="1">
          <a:off x="17602200" y="1076477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84836</xdr:rowOff>
    </xdr:from>
    <xdr:to>
      <xdr:col>98</xdr:col>
      <xdr:colOff>38100</xdr:colOff>
      <xdr:row>63</xdr:row>
      <xdr:rowOff>14986</xdr:rowOff>
    </xdr:to>
    <xdr:sp textlink="">
      <xdr:nvSpPr>
        <xdr:cNvPr id="611" name="楕円 610">
          <a:extLst>
            <a:ext uri="{FF2B5EF4-FFF2-40B4-BE49-F238E27FC236}">
              <a16:creationId xmlns:a16="http://schemas.microsoft.com/office/drawing/2014/main" id="{4BB588FE-C89D-45A3-B5AC-4239B1C68C0D}"/>
            </a:ext>
          </a:extLst>
        </xdr:cNvPr>
        <xdr:cNvSpPr/>
      </xdr:nvSpPr>
      <xdr:spPr>
        <a:xfrm>
          <a:off x="16761460" y="1071664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135636</xdr:rowOff>
    </xdr:from>
    <xdr:to>
      <xdr:col>102</xdr:col>
      <xdr:colOff>114300</xdr:colOff>
      <xdr:row>62</xdr:row>
      <xdr:rowOff>138684</xdr:rowOff>
    </xdr:to>
    <xdr:cxnSp macro="">
      <xdr:nvCxnSpPr>
        <xdr:cNvPr id="612" name="直線コネクタ 611">
          <a:extLst>
            <a:ext uri="{FF2B5EF4-FFF2-40B4-BE49-F238E27FC236}">
              <a16:creationId xmlns:a16="http://schemas.microsoft.com/office/drawing/2014/main" id="{9A8534CC-685C-47F2-B412-C34BF1DC7F14}"/>
            </a:ext>
          </a:extLst>
        </xdr:cNvPr>
        <xdr:cNvCxnSpPr/>
      </xdr:nvCxnSpPr>
      <xdr:spPr>
        <a:xfrm>
          <a:off x="16804640" y="10761726"/>
          <a:ext cx="79756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textlink="">
      <xdr:nvSpPr>
        <xdr:cNvPr id="613" name="n_1aveValue【学校施設】&#10;一人当たり面積">
          <a:extLst>
            <a:ext uri="{FF2B5EF4-FFF2-40B4-BE49-F238E27FC236}">
              <a16:creationId xmlns:a16="http://schemas.microsoft.com/office/drawing/2014/main" id="{CB9A4515-4CA8-4A18-BF1B-08F3016658DE}"/>
            </a:ext>
          </a:extLst>
        </xdr:cNvPr>
        <xdr:cNvSpPr txBox="1"/>
      </xdr:nvSpPr>
      <xdr:spPr>
        <a:xfrm>
          <a:off x="18982132" y="1024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textlink="">
      <xdr:nvSpPr>
        <xdr:cNvPr id="614" name="n_2aveValue【学校施設】&#10;一人当たり面積">
          <a:extLst>
            <a:ext uri="{FF2B5EF4-FFF2-40B4-BE49-F238E27FC236}">
              <a16:creationId xmlns:a16="http://schemas.microsoft.com/office/drawing/2014/main" id="{ED3F8762-5082-45AD-AA97-389FEB9F1221}"/>
            </a:ext>
          </a:extLst>
        </xdr:cNvPr>
        <xdr:cNvSpPr txBox="1"/>
      </xdr:nvSpPr>
      <xdr:spPr>
        <a:xfrm>
          <a:off x="18182032" y="10252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textlink="">
      <xdr:nvSpPr>
        <xdr:cNvPr id="615" name="n_3aveValue【学校施設】&#10;一人当たり面積">
          <a:extLst>
            <a:ext uri="{FF2B5EF4-FFF2-40B4-BE49-F238E27FC236}">
              <a16:creationId xmlns:a16="http://schemas.microsoft.com/office/drawing/2014/main" id="{5E930677-3DE4-448C-B0D2-D1205B36C110}"/>
            </a:ext>
          </a:extLst>
        </xdr:cNvPr>
        <xdr:cNvSpPr txBox="1"/>
      </xdr:nvSpPr>
      <xdr:spPr>
        <a:xfrm>
          <a:off x="17384472" y="1025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25417</xdr:rowOff>
    </xdr:from>
    <xdr:ext cx="469744" cy="259045"/>
    <xdr:sp textlink="">
      <xdr:nvSpPr>
        <xdr:cNvPr id="616" name="n_4aveValue【学校施設】&#10;一人当たり面積">
          <a:extLst>
            <a:ext uri="{FF2B5EF4-FFF2-40B4-BE49-F238E27FC236}">
              <a16:creationId xmlns:a16="http://schemas.microsoft.com/office/drawing/2014/main" id="{4449EE5F-7C15-433E-BAFD-FF6252C5D0A8}"/>
            </a:ext>
          </a:extLst>
        </xdr:cNvPr>
        <xdr:cNvSpPr txBox="1"/>
      </xdr:nvSpPr>
      <xdr:spPr>
        <a:xfrm>
          <a:off x="16588817" y="1013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2303</xdr:rowOff>
    </xdr:from>
    <xdr:ext cx="469744" cy="259045"/>
    <xdr:sp textlink="">
      <xdr:nvSpPr>
        <xdr:cNvPr id="617" name="n_1mainValue【学校施設】&#10;一人当たり面積">
          <a:extLst>
            <a:ext uri="{FF2B5EF4-FFF2-40B4-BE49-F238E27FC236}">
              <a16:creationId xmlns:a16="http://schemas.microsoft.com/office/drawing/2014/main" id="{23251752-56C4-4200-826D-111CC5D1A2B0}"/>
            </a:ext>
          </a:extLst>
        </xdr:cNvPr>
        <xdr:cNvSpPr txBox="1"/>
      </xdr:nvSpPr>
      <xdr:spPr>
        <a:xfrm>
          <a:off x="18982132" y="1080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1541</xdr:rowOff>
    </xdr:from>
    <xdr:ext cx="469744" cy="259045"/>
    <xdr:sp textlink="">
      <xdr:nvSpPr>
        <xdr:cNvPr id="618" name="n_2mainValue【学校施設】&#10;一人当たり面積">
          <a:extLst>
            <a:ext uri="{FF2B5EF4-FFF2-40B4-BE49-F238E27FC236}">
              <a16:creationId xmlns:a16="http://schemas.microsoft.com/office/drawing/2014/main" id="{AD219DDA-7B16-4C74-AAAD-7B029B0598EA}"/>
            </a:ext>
          </a:extLst>
        </xdr:cNvPr>
        <xdr:cNvSpPr txBox="1"/>
      </xdr:nvSpPr>
      <xdr:spPr>
        <a:xfrm>
          <a:off x="18182032" y="10802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9161</xdr:rowOff>
    </xdr:from>
    <xdr:ext cx="469744" cy="259045"/>
    <xdr:sp textlink="">
      <xdr:nvSpPr>
        <xdr:cNvPr id="619" name="n_3mainValue【学校施設】&#10;一人当たり面積">
          <a:extLst>
            <a:ext uri="{FF2B5EF4-FFF2-40B4-BE49-F238E27FC236}">
              <a16:creationId xmlns:a16="http://schemas.microsoft.com/office/drawing/2014/main" id="{A364FCE5-5D26-4FB5-92AA-5CA90AD60955}"/>
            </a:ext>
          </a:extLst>
        </xdr:cNvPr>
        <xdr:cNvSpPr txBox="1"/>
      </xdr:nvSpPr>
      <xdr:spPr>
        <a:xfrm>
          <a:off x="17384472" y="10812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6113</xdr:rowOff>
    </xdr:from>
    <xdr:ext cx="469744" cy="259045"/>
    <xdr:sp textlink="">
      <xdr:nvSpPr>
        <xdr:cNvPr id="620" name="n_4mainValue【学校施設】&#10;一人当たり面積">
          <a:extLst>
            <a:ext uri="{FF2B5EF4-FFF2-40B4-BE49-F238E27FC236}">
              <a16:creationId xmlns:a16="http://schemas.microsoft.com/office/drawing/2014/main" id="{1DDF39E5-EAA8-468C-B9B1-8514D7E711BC}"/>
            </a:ext>
          </a:extLst>
        </xdr:cNvPr>
        <xdr:cNvSpPr txBox="1"/>
      </xdr:nvSpPr>
      <xdr:spPr>
        <a:xfrm>
          <a:off x="16588817" y="10809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621" name="正方形/長方形 620">
          <a:extLst>
            <a:ext uri="{FF2B5EF4-FFF2-40B4-BE49-F238E27FC236}">
              <a16:creationId xmlns:a16="http://schemas.microsoft.com/office/drawing/2014/main" id="{DFCFA4FC-C20D-4268-819F-EFF2AD60369E}"/>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622" name="正方形/長方形 621">
          <a:extLst>
            <a:ext uri="{FF2B5EF4-FFF2-40B4-BE49-F238E27FC236}">
              <a16:creationId xmlns:a16="http://schemas.microsoft.com/office/drawing/2014/main" id="{1B722750-5D1B-4378-8279-CE4BFA1CCE55}"/>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623" name="正方形/長方形 622">
          <a:extLst>
            <a:ext uri="{FF2B5EF4-FFF2-40B4-BE49-F238E27FC236}">
              <a16:creationId xmlns:a16="http://schemas.microsoft.com/office/drawing/2014/main" id="{53E5F432-EB90-442C-BBDF-381DA35E7A55}"/>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624" name="正方形/長方形 623">
          <a:extLst>
            <a:ext uri="{FF2B5EF4-FFF2-40B4-BE49-F238E27FC236}">
              <a16:creationId xmlns:a16="http://schemas.microsoft.com/office/drawing/2014/main" id="{B03CA40F-5312-41CB-A028-79A3BD7D0530}"/>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625" name="正方形/長方形 624">
          <a:extLst>
            <a:ext uri="{FF2B5EF4-FFF2-40B4-BE49-F238E27FC236}">
              <a16:creationId xmlns:a16="http://schemas.microsoft.com/office/drawing/2014/main" id="{7EAE2B48-30A7-457B-B901-BA073B9EE256}"/>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626" name="正方形/長方形 625">
          <a:extLst>
            <a:ext uri="{FF2B5EF4-FFF2-40B4-BE49-F238E27FC236}">
              <a16:creationId xmlns:a16="http://schemas.microsoft.com/office/drawing/2014/main" id="{38AABC55-E171-435A-8EA8-F47594A2E29C}"/>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627" name="正方形/長方形 626">
          <a:extLst>
            <a:ext uri="{FF2B5EF4-FFF2-40B4-BE49-F238E27FC236}">
              <a16:creationId xmlns:a16="http://schemas.microsoft.com/office/drawing/2014/main" id="{70482620-4529-473E-927D-15B0B9AF823E}"/>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628" name="正方形/長方形 627">
          <a:extLst>
            <a:ext uri="{FF2B5EF4-FFF2-40B4-BE49-F238E27FC236}">
              <a16:creationId xmlns:a16="http://schemas.microsoft.com/office/drawing/2014/main" id="{3550ACC0-E1E7-4EB3-941A-7032B008B742}"/>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textlink="">
      <xdr:nvSpPr>
        <xdr:cNvPr id="629" name="正方形/長方形 628">
          <a:extLst>
            <a:ext uri="{FF2B5EF4-FFF2-40B4-BE49-F238E27FC236}">
              <a16:creationId xmlns:a16="http://schemas.microsoft.com/office/drawing/2014/main" id="{DC84A1E9-92A1-4EED-BF85-242681D11E06}"/>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630" name="正方形/長方形 629">
          <a:extLst>
            <a:ext uri="{FF2B5EF4-FFF2-40B4-BE49-F238E27FC236}">
              <a16:creationId xmlns:a16="http://schemas.microsoft.com/office/drawing/2014/main" id="{6962DA35-84DB-4B95-9D49-20BA3D359217}"/>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631" name="正方形/長方形 630">
          <a:extLst>
            <a:ext uri="{FF2B5EF4-FFF2-40B4-BE49-F238E27FC236}">
              <a16:creationId xmlns:a16="http://schemas.microsoft.com/office/drawing/2014/main" id="{DFB9B8AA-07A6-40D2-A86E-68BE6BEE48A9}"/>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632" name="正方形/長方形 631">
          <a:extLst>
            <a:ext uri="{FF2B5EF4-FFF2-40B4-BE49-F238E27FC236}">
              <a16:creationId xmlns:a16="http://schemas.microsoft.com/office/drawing/2014/main" id="{2572EABC-3EA2-45E9-BEB4-7A7AD1C3D60F}"/>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633" name="正方形/長方形 632">
          <a:extLst>
            <a:ext uri="{FF2B5EF4-FFF2-40B4-BE49-F238E27FC236}">
              <a16:creationId xmlns:a16="http://schemas.microsoft.com/office/drawing/2014/main" id="{39F449AE-4D73-4526-9E9D-A685C31C8C6A}"/>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634" name="正方形/長方形 633">
          <a:extLst>
            <a:ext uri="{FF2B5EF4-FFF2-40B4-BE49-F238E27FC236}">
              <a16:creationId xmlns:a16="http://schemas.microsoft.com/office/drawing/2014/main" id="{5131D683-1B2A-45D3-BA4B-D79BE87653D4}"/>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635" name="正方形/長方形 634">
          <a:extLst>
            <a:ext uri="{FF2B5EF4-FFF2-40B4-BE49-F238E27FC236}">
              <a16:creationId xmlns:a16="http://schemas.microsoft.com/office/drawing/2014/main" id="{80318EAA-D145-4BEA-80AA-69E6D40C171E}"/>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636" name="正方形/長方形 635">
          <a:extLst>
            <a:ext uri="{FF2B5EF4-FFF2-40B4-BE49-F238E27FC236}">
              <a16:creationId xmlns:a16="http://schemas.microsoft.com/office/drawing/2014/main" id="{4017E957-AD39-4993-8E6B-B687DCE70FF2}"/>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textlink="">
      <xdr:nvSpPr>
        <xdr:cNvPr id="637" name="正方形/長方形 636">
          <a:extLst>
            <a:ext uri="{FF2B5EF4-FFF2-40B4-BE49-F238E27FC236}">
              <a16:creationId xmlns:a16="http://schemas.microsoft.com/office/drawing/2014/main" id="{4CB338EC-E5C0-48A2-A2E1-D76450923FB7}"/>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638" name="正方形/長方形 637">
          <a:extLst>
            <a:ext uri="{FF2B5EF4-FFF2-40B4-BE49-F238E27FC236}">
              <a16:creationId xmlns:a16="http://schemas.microsoft.com/office/drawing/2014/main" id="{A2D71A2E-9A36-4BB0-BD83-0C0FDF600851}"/>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639" name="正方形/長方形 638">
          <a:extLst>
            <a:ext uri="{FF2B5EF4-FFF2-40B4-BE49-F238E27FC236}">
              <a16:creationId xmlns:a16="http://schemas.microsoft.com/office/drawing/2014/main" id="{A56B89EB-D5A1-4B58-96E8-F648673F7EED}"/>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640" name="正方形/長方形 639">
          <a:extLst>
            <a:ext uri="{FF2B5EF4-FFF2-40B4-BE49-F238E27FC236}">
              <a16:creationId xmlns:a16="http://schemas.microsoft.com/office/drawing/2014/main" id="{D36BB908-3250-46A5-A7C1-056B44595A02}"/>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641" name="正方形/長方形 640">
          <a:extLst>
            <a:ext uri="{FF2B5EF4-FFF2-40B4-BE49-F238E27FC236}">
              <a16:creationId xmlns:a16="http://schemas.microsoft.com/office/drawing/2014/main" id="{90B96E4C-7124-4084-B34F-4BCDB2CE9D9B}"/>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642" name="正方形/長方形 641">
          <a:extLst>
            <a:ext uri="{FF2B5EF4-FFF2-40B4-BE49-F238E27FC236}">
              <a16:creationId xmlns:a16="http://schemas.microsoft.com/office/drawing/2014/main" id="{8E7C96BF-883F-49C8-A4C2-46F0F5DAE346}"/>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643" name="正方形/長方形 642">
          <a:extLst>
            <a:ext uri="{FF2B5EF4-FFF2-40B4-BE49-F238E27FC236}">
              <a16:creationId xmlns:a16="http://schemas.microsoft.com/office/drawing/2014/main" id="{1AA6B6C2-6150-4B9E-A258-C995052CC72D}"/>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644" name="正方形/長方形 643">
          <a:extLst>
            <a:ext uri="{FF2B5EF4-FFF2-40B4-BE49-F238E27FC236}">
              <a16:creationId xmlns:a16="http://schemas.microsoft.com/office/drawing/2014/main" id="{EB3A6BA2-E502-4E85-BE30-1CB44376559F}"/>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645" name="テキスト ボックス 644">
          <a:extLst>
            <a:ext uri="{FF2B5EF4-FFF2-40B4-BE49-F238E27FC236}">
              <a16:creationId xmlns:a16="http://schemas.microsoft.com/office/drawing/2014/main" id="{7C2C06D1-3F5F-41CC-9C93-4B6E9969A0AE}"/>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92BDF7EB-FEDF-46BE-A441-0080D77826EF}"/>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647" name="テキスト ボックス 646">
          <a:extLst>
            <a:ext uri="{FF2B5EF4-FFF2-40B4-BE49-F238E27FC236}">
              <a16:creationId xmlns:a16="http://schemas.microsoft.com/office/drawing/2014/main" id="{640FF541-1F1A-408F-8D52-D4E5ABD47EE0}"/>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8" name="直線コネクタ 647">
          <a:extLst>
            <a:ext uri="{FF2B5EF4-FFF2-40B4-BE49-F238E27FC236}">
              <a16:creationId xmlns:a16="http://schemas.microsoft.com/office/drawing/2014/main" id="{0BB6D35B-9A9F-403D-A2AB-C80AD2F68EF6}"/>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textlink="">
      <xdr:nvSpPr>
        <xdr:cNvPr id="649" name="テキスト ボックス 648">
          <a:extLst>
            <a:ext uri="{FF2B5EF4-FFF2-40B4-BE49-F238E27FC236}">
              <a16:creationId xmlns:a16="http://schemas.microsoft.com/office/drawing/2014/main" id="{0D8B736C-9B6F-4203-B4D5-75F85E4E045F}"/>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0" name="直線コネクタ 649">
          <a:extLst>
            <a:ext uri="{FF2B5EF4-FFF2-40B4-BE49-F238E27FC236}">
              <a16:creationId xmlns:a16="http://schemas.microsoft.com/office/drawing/2014/main" id="{59AC3E95-EBC4-4142-AAAD-A4077051A4AF}"/>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textlink="">
      <xdr:nvSpPr>
        <xdr:cNvPr id="651" name="テキスト ボックス 650">
          <a:extLst>
            <a:ext uri="{FF2B5EF4-FFF2-40B4-BE49-F238E27FC236}">
              <a16:creationId xmlns:a16="http://schemas.microsoft.com/office/drawing/2014/main" id="{6F42F4AF-DBFF-4CD2-8918-3BD202D22DCB}"/>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2" name="直線コネクタ 651">
          <a:extLst>
            <a:ext uri="{FF2B5EF4-FFF2-40B4-BE49-F238E27FC236}">
              <a16:creationId xmlns:a16="http://schemas.microsoft.com/office/drawing/2014/main" id="{761A138B-996F-48A0-88BA-7E31171954E0}"/>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textlink="">
      <xdr:nvSpPr>
        <xdr:cNvPr id="653" name="テキスト ボックス 652">
          <a:extLst>
            <a:ext uri="{FF2B5EF4-FFF2-40B4-BE49-F238E27FC236}">
              <a16:creationId xmlns:a16="http://schemas.microsoft.com/office/drawing/2014/main" id="{42521F7E-4E54-4811-8C66-DD09EA6EA64F}"/>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4" name="直線コネクタ 653">
          <a:extLst>
            <a:ext uri="{FF2B5EF4-FFF2-40B4-BE49-F238E27FC236}">
              <a16:creationId xmlns:a16="http://schemas.microsoft.com/office/drawing/2014/main" id="{6BEE5BD6-608E-4470-B5C0-80208461AC70}"/>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textlink="">
      <xdr:nvSpPr>
        <xdr:cNvPr id="655" name="テキスト ボックス 654">
          <a:extLst>
            <a:ext uri="{FF2B5EF4-FFF2-40B4-BE49-F238E27FC236}">
              <a16:creationId xmlns:a16="http://schemas.microsoft.com/office/drawing/2014/main" id="{C0EA0C75-2E1B-4A9B-BE59-382ED8FCD254}"/>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6" name="直線コネクタ 655">
          <a:extLst>
            <a:ext uri="{FF2B5EF4-FFF2-40B4-BE49-F238E27FC236}">
              <a16:creationId xmlns:a16="http://schemas.microsoft.com/office/drawing/2014/main" id="{605BDAC2-C7FA-4D34-8495-7162DA7B94BC}"/>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textlink="">
      <xdr:nvSpPr>
        <xdr:cNvPr id="657" name="テキスト ボックス 656">
          <a:extLst>
            <a:ext uri="{FF2B5EF4-FFF2-40B4-BE49-F238E27FC236}">
              <a16:creationId xmlns:a16="http://schemas.microsoft.com/office/drawing/2014/main" id="{9EA065AC-E6B7-4C49-9835-8F44B69E7EC2}"/>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8" name="直線コネクタ 657">
          <a:extLst>
            <a:ext uri="{FF2B5EF4-FFF2-40B4-BE49-F238E27FC236}">
              <a16:creationId xmlns:a16="http://schemas.microsoft.com/office/drawing/2014/main" id="{A9070890-456B-45FB-8E47-5C7C6C4E38D5}"/>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textlink="">
      <xdr:nvSpPr>
        <xdr:cNvPr id="659" name="テキスト ボックス 658">
          <a:extLst>
            <a:ext uri="{FF2B5EF4-FFF2-40B4-BE49-F238E27FC236}">
              <a16:creationId xmlns:a16="http://schemas.microsoft.com/office/drawing/2014/main" id="{C369DECA-9CE6-4349-890A-980AA99C5664}"/>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textlink="">
      <xdr:nvSpPr>
        <xdr:cNvPr id="660" name="【公民館】&#10;有形固定資産減価償却率グラフ枠">
          <a:extLst>
            <a:ext uri="{FF2B5EF4-FFF2-40B4-BE49-F238E27FC236}">
              <a16:creationId xmlns:a16="http://schemas.microsoft.com/office/drawing/2014/main" id="{FA8A7AE6-AE2B-4581-B6C3-4623944002B0}"/>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661" name="直線コネクタ 660">
          <a:extLst>
            <a:ext uri="{FF2B5EF4-FFF2-40B4-BE49-F238E27FC236}">
              <a16:creationId xmlns:a16="http://schemas.microsoft.com/office/drawing/2014/main" id="{6CD3CBA2-4C0F-40C2-96D2-8E5B92CF5C5C}"/>
            </a:ext>
          </a:extLst>
        </xdr:cNvPr>
        <xdr:cNvCxnSpPr/>
      </xdr:nvCxnSpPr>
      <xdr:spPr>
        <a:xfrm flipV="1">
          <a:off x="14703424" y="17137380"/>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textlink="">
      <xdr:nvSpPr>
        <xdr:cNvPr id="662" name="【公民館】&#10;有形固定資産減価償却率最小値テキスト">
          <a:extLst>
            <a:ext uri="{FF2B5EF4-FFF2-40B4-BE49-F238E27FC236}">
              <a16:creationId xmlns:a16="http://schemas.microsoft.com/office/drawing/2014/main" id="{610B8B1D-B3B2-492A-912C-55D4E962F694}"/>
            </a:ext>
          </a:extLst>
        </xdr:cNvPr>
        <xdr:cNvSpPr txBox="1"/>
      </xdr:nvSpPr>
      <xdr:spPr>
        <a:xfrm>
          <a:off x="14742160" y="18508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663" name="直線コネクタ 662">
          <a:extLst>
            <a:ext uri="{FF2B5EF4-FFF2-40B4-BE49-F238E27FC236}">
              <a16:creationId xmlns:a16="http://schemas.microsoft.com/office/drawing/2014/main" id="{9F16C7F6-9718-4D25-9D8C-504CA05B332A}"/>
            </a:ext>
          </a:extLst>
        </xdr:cNvPr>
        <xdr:cNvCxnSpPr/>
      </xdr:nvCxnSpPr>
      <xdr:spPr>
        <a:xfrm>
          <a:off x="14611350" y="185051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textlink="">
      <xdr:nvSpPr>
        <xdr:cNvPr id="664" name="【公民館】&#10;有形固定資産減価償却率最大値テキスト">
          <a:extLst>
            <a:ext uri="{FF2B5EF4-FFF2-40B4-BE49-F238E27FC236}">
              <a16:creationId xmlns:a16="http://schemas.microsoft.com/office/drawing/2014/main" id="{A11BF8CC-0B4C-4BD1-9949-D7A6E885450F}"/>
            </a:ext>
          </a:extLst>
        </xdr:cNvPr>
        <xdr:cNvSpPr txBox="1"/>
      </xdr:nvSpPr>
      <xdr:spPr>
        <a:xfrm>
          <a:off x="14742160" y="16908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665" name="直線コネクタ 664">
          <a:extLst>
            <a:ext uri="{FF2B5EF4-FFF2-40B4-BE49-F238E27FC236}">
              <a16:creationId xmlns:a16="http://schemas.microsoft.com/office/drawing/2014/main" id="{A58E657F-D926-46EC-8144-867A15480382}"/>
            </a:ext>
          </a:extLst>
        </xdr:cNvPr>
        <xdr:cNvCxnSpPr/>
      </xdr:nvCxnSpPr>
      <xdr:spPr>
        <a:xfrm>
          <a:off x="14611350" y="17137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textlink="">
      <xdr:nvSpPr>
        <xdr:cNvPr id="666" name="【公民館】&#10;有形固定資産減価償却率平均値テキスト">
          <a:extLst>
            <a:ext uri="{FF2B5EF4-FFF2-40B4-BE49-F238E27FC236}">
              <a16:creationId xmlns:a16="http://schemas.microsoft.com/office/drawing/2014/main" id="{1CC0912A-A3CA-4626-871C-3CEA8E09DEA5}"/>
            </a:ext>
          </a:extLst>
        </xdr:cNvPr>
        <xdr:cNvSpPr txBox="1"/>
      </xdr:nvSpPr>
      <xdr:spPr>
        <a:xfrm>
          <a:off x="14742160" y="1777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textlink="">
      <xdr:nvSpPr>
        <xdr:cNvPr id="667" name="フローチャート: 判断 666">
          <a:extLst>
            <a:ext uri="{FF2B5EF4-FFF2-40B4-BE49-F238E27FC236}">
              <a16:creationId xmlns:a16="http://schemas.microsoft.com/office/drawing/2014/main" id="{25FA4672-2C90-4318-A69A-C51DC25ED220}"/>
            </a:ext>
          </a:extLst>
        </xdr:cNvPr>
        <xdr:cNvSpPr/>
      </xdr:nvSpPr>
      <xdr:spPr>
        <a:xfrm>
          <a:off x="14649450" y="179247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textlink="">
      <xdr:nvSpPr>
        <xdr:cNvPr id="668" name="フローチャート: 判断 667">
          <a:extLst>
            <a:ext uri="{FF2B5EF4-FFF2-40B4-BE49-F238E27FC236}">
              <a16:creationId xmlns:a16="http://schemas.microsoft.com/office/drawing/2014/main" id="{EC4A48AD-B84F-4BF4-92F6-3184CF077425}"/>
            </a:ext>
          </a:extLst>
        </xdr:cNvPr>
        <xdr:cNvSpPr/>
      </xdr:nvSpPr>
      <xdr:spPr>
        <a:xfrm>
          <a:off x="13887450" y="179190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textlink="">
      <xdr:nvSpPr>
        <xdr:cNvPr id="669" name="フローチャート: 判断 668">
          <a:extLst>
            <a:ext uri="{FF2B5EF4-FFF2-40B4-BE49-F238E27FC236}">
              <a16:creationId xmlns:a16="http://schemas.microsoft.com/office/drawing/2014/main" id="{DA563D21-54D4-4C19-AEF2-00052427E911}"/>
            </a:ext>
          </a:extLst>
        </xdr:cNvPr>
        <xdr:cNvSpPr/>
      </xdr:nvSpPr>
      <xdr:spPr>
        <a:xfrm>
          <a:off x="13089890" y="1789430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textlink="">
      <xdr:nvSpPr>
        <xdr:cNvPr id="670" name="フローチャート: 判断 669">
          <a:extLst>
            <a:ext uri="{FF2B5EF4-FFF2-40B4-BE49-F238E27FC236}">
              <a16:creationId xmlns:a16="http://schemas.microsoft.com/office/drawing/2014/main" id="{E149DE77-279D-466B-A75A-81ED322E3FA0}"/>
            </a:ext>
          </a:extLst>
        </xdr:cNvPr>
        <xdr:cNvSpPr/>
      </xdr:nvSpPr>
      <xdr:spPr>
        <a:xfrm>
          <a:off x="12303760" y="1787143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textlink="">
      <xdr:nvSpPr>
        <xdr:cNvPr id="671" name="フローチャート: 判断 670">
          <a:extLst>
            <a:ext uri="{FF2B5EF4-FFF2-40B4-BE49-F238E27FC236}">
              <a16:creationId xmlns:a16="http://schemas.microsoft.com/office/drawing/2014/main" id="{12B0AD23-6ADB-48D6-8735-B87131AF901F}"/>
            </a:ext>
          </a:extLst>
        </xdr:cNvPr>
        <xdr:cNvSpPr/>
      </xdr:nvSpPr>
      <xdr:spPr>
        <a:xfrm>
          <a:off x="11487150" y="178333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672" name="テキスト ボックス 671">
          <a:extLst>
            <a:ext uri="{FF2B5EF4-FFF2-40B4-BE49-F238E27FC236}">
              <a16:creationId xmlns:a16="http://schemas.microsoft.com/office/drawing/2014/main" id="{E9BFCF18-1239-4053-A1DA-5008F963363E}"/>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673" name="テキスト ボックス 672">
          <a:extLst>
            <a:ext uri="{FF2B5EF4-FFF2-40B4-BE49-F238E27FC236}">
              <a16:creationId xmlns:a16="http://schemas.microsoft.com/office/drawing/2014/main" id="{212CE44E-D513-4C85-921D-A51E36974C22}"/>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674" name="テキスト ボックス 673">
          <a:extLst>
            <a:ext uri="{FF2B5EF4-FFF2-40B4-BE49-F238E27FC236}">
              <a16:creationId xmlns:a16="http://schemas.microsoft.com/office/drawing/2014/main" id="{ACC08DA2-7185-4ED5-A4C9-D3668499D493}"/>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675" name="テキスト ボックス 674">
          <a:extLst>
            <a:ext uri="{FF2B5EF4-FFF2-40B4-BE49-F238E27FC236}">
              <a16:creationId xmlns:a16="http://schemas.microsoft.com/office/drawing/2014/main" id="{24C757D2-A1A4-4FF8-90B3-6AB2B8F8C043}"/>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676" name="テキスト ボックス 675">
          <a:extLst>
            <a:ext uri="{FF2B5EF4-FFF2-40B4-BE49-F238E27FC236}">
              <a16:creationId xmlns:a16="http://schemas.microsoft.com/office/drawing/2014/main" id="{0F64DE8A-BC36-4A29-8481-BAE665AE5A8B}"/>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120650</xdr:rowOff>
    </xdr:from>
    <xdr:to>
      <xdr:col>85</xdr:col>
      <xdr:colOff>177800</xdr:colOff>
      <xdr:row>105</xdr:row>
      <xdr:rowOff>50800</xdr:rowOff>
    </xdr:to>
    <xdr:sp textlink="">
      <xdr:nvSpPr>
        <xdr:cNvPr id="677" name="楕円 676">
          <a:extLst>
            <a:ext uri="{FF2B5EF4-FFF2-40B4-BE49-F238E27FC236}">
              <a16:creationId xmlns:a16="http://schemas.microsoft.com/office/drawing/2014/main" id="{DD914F42-10BD-4FB5-89CC-243786BF512B}"/>
            </a:ext>
          </a:extLst>
        </xdr:cNvPr>
        <xdr:cNvSpPr/>
      </xdr:nvSpPr>
      <xdr:spPr>
        <a:xfrm>
          <a:off x="14649450" y="179533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99077</xdr:rowOff>
    </xdr:from>
    <xdr:ext cx="405111" cy="259045"/>
    <xdr:sp textlink="">
      <xdr:nvSpPr>
        <xdr:cNvPr id="678" name="【公民館】&#10;有形固定資産減価償却率該当値テキスト">
          <a:extLst>
            <a:ext uri="{FF2B5EF4-FFF2-40B4-BE49-F238E27FC236}">
              <a16:creationId xmlns:a16="http://schemas.microsoft.com/office/drawing/2014/main" id="{15C634E7-2BF8-471A-943A-48EB85148490}"/>
            </a:ext>
          </a:extLst>
        </xdr:cNvPr>
        <xdr:cNvSpPr txBox="1"/>
      </xdr:nvSpPr>
      <xdr:spPr>
        <a:xfrm>
          <a:off x="14742160" y="1792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80645</xdr:rowOff>
    </xdr:from>
    <xdr:to>
      <xdr:col>81</xdr:col>
      <xdr:colOff>101600</xdr:colOff>
      <xdr:row>105</xdr:row>
      <xdr:rowOff>10795</xdr:rowOff>
    </xdr:to>
    <xdr:sp textlink="">
      <xdr:nvSpPr>
        <xdr:cNvPr id="679" name="楕円 678">
          <a:extLst>
            <a:ext uri="{FF2B5EF4-FFF2-40B4-BE49-F238E27FC236}">
              <a16:creationId xmlns:a16="http://schemas.microsoft.com/office/drawing/2014/main" id="{3E9D1BCC-E731-491A-A520-B113ECB0D9B2}"/>
            </a:ext>
          </a:extLst>
        </xdr:cNvPr>
        <xdr:cNvSpPr/>
      </xdr:nvSpPr>
      <xdr:spPr>
        <a:xfrm>
          <a:off x="13887450" y="179133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131445</xdr:rowOff>
    </xdr:from>
    <xdr:to>
      <xdr:col>85</xdr:col>
      <xdr:colOff>127000</xdr:colOff>
      <xdr:row>105</xdr:row>
      <xdr:rowOff>0</xdr:rowOff>
    </xdr:to>
    <xdr:cxnSp macro="">
      <xdr:nvCxnSpPr>
        <xdr:cNvPr id="680" name="直線コネクタ 679">
          <a:extLst>
            <a:ext uri="{FF2B5EF4-FFF2-40B4-BE49-F238E27FC236}">
              <a16:creationId xmlns:a16="http://schemas.microsoft.com/office/drawing/2014/main" id="{0F9D9108-3E12-4601-9A74-29FAE7DFA012}"/>
            </a:ext>
          </a:extLst>
        </xdr:cNvPr>
        <xdr:cNvCxnSpPr/>
      </xdr:nvCxnSpPr>
      <xdr:spPr>
        <a:xfrm>
          <a:off x="13942060" y="17966055"/>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36830</xdr:rowOff>
    </xdr:from>
    <xdr:to>
      <xdr:col>76</xdr:col>
      <xdr:colOff>165100</xdr:colOff>
      <xdr:row>104</xdr:row>
      <xdr:rowOff>138430</xdr:rowOff>
    </xdr:to>
    <xdr:sp textlink="">
      <xdr:nvSpPr>
        <xdr:cNvPr id="681" name="楕円 680">
          <a:extLst>
            <a:ext uri="{FF2B5EF4-FFF2-40B4-BE49-F238E27FC236}">
              <a16:creationId xmlns:a16="http://schemas.microsoft.com/office/drawing/2014/main" id="{F97F7DAE-5B3F-4FD9-BC3E-1E7C67DD9CDC}"/>
            </a:ext>
          </a:extLst>
        </xdr:cNvPr>
        <xdr:cNvSpPr/>
      </xdr:nvSpPr>
      <xdr:spPr>
        <a:xfrm>
          <a:off x="13089890" y="178676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87630</xdr:rowOff>
    </xdr:from>
    <xdr:to>
      <xdr:col>81</xdr:col>
      <xdr:colOff>50800</xdr:colOff>
      <xdr:row>104</xdr:row>
      <xdr:rowOff>131445</xdr:rowOff>
    </xdr:to>
    <xdr:cxnSp macro="">
      <xdr:nvCxnSpPr>
        <xdr:cNvPr id="682" name="直線コネクタ 681">
          <a:extLst>
            <a:ext uri="{FF2B5EF4-FFF2-40B4-BE49-F238E27FC236}">
              <a16:creationId xmlns:a16="http://schemas.microsoft.com/office/drawing/2014/main" id="{CD43C9A1-641A-400B-90C9-0E221EBB55E0}"/>
            </a:ext>
          </a:extLst>
        </xdr:cNvPr>
        <xdr:cNvCxnSpPr/>
      </xdr:nvCxnSpPr>
      <xdr:spPr>
        <a:xfrm>
          <a:off x="13144500" y="17922240"/>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162561</xdr:rowOff>
    </xdr:from>
    <xdr:to>
      <xdr:col>72</xdr:col>
      <xdr:colOff>38100</xdr:colOff>
      <xdr:row>104</xdr:row>
      <xdr:rowOff>92711</xdr:rowOff>
    </xdr:to>
    <xdr:sp textlink="">
      <xdr:nvSpPr>
        <xdr:cNvPr id="683" name="楕円 682">
          <a:extLst>
            <a:ext uri="{FF2B5EF4-FFF2-40B4-BE49-F238E27FC236}">
              <a16:creationId xmlns:a16="http://schemas.microsoft.com/office/drawing/2014/main" id="{7DC5C4EE-105B-4C85-B1E3-90542BA6736E}"/>
            </a:ext>
          </a:extLst>
        </xdr:cNvPr>
        <xdr:cNvSpPr/>
      </xdr:nvSpPr>
      <xdr:spPr>
        <a:xfrm>
          <a:off x="12303760" y="1782381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41911</xdr:rowOff>
    </xdr:from>
    <xdr:to>
      <xdr:col>76</xdr:col>
      <xdr:colOff>114300</xdr:colOff>
      <xdr:row>104</xdr:row>
      <xdr:rowOff>87630</xdr:rowOff>
    </xdr:to>
    <xdr:cxnSp macro="">
      <xdr:nvCxnSpPr>
        <xdr:cNvPr id="684" name="直線コネクタ 683">
          <a:extLst>
            <a:ext uri="{FF2B5EF4-FFF2-40B4-BE49-F238E27FC236}">
              <a16:creationId xmlns:a16="http://schemas.microsoft.com/office/drawing/2014/main" id="{DEBC8B9B-746E-4AC6-958C-318F4157531C}"/>
            </a:ext>
          </a:extLst>
        </xdr:cNvPr>
        <xdr:cNvCxnSpPr/>
      </xdr:nvCxnSpPr>
      <xdr:spPr>
        <a:xfrm>
          <a:off x="12346940" y="17874616"/>
          <a:ext cx="79756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156845</xdr:rowOff>
    </xdr:from>
    <xdr:to>
      <xdr:col>67</xdr:col>
      <xdr:colOff>101600</xdr:colOff>
      <xdr:row>104</xdr:row>
      <xdr:rowOff>86995</xdr:rowOff>
    </xdr:to>
    <xdr:sp textlink="">
      <xdr:nvSpPr>
        <xdr:cNvPr id="685" name="楕円 684">
          <a:extLst>
            <a:ext uri="{FF2B5EF4-FFF2-40B4-BE49-F238E27FC236}">
              <a16:creationId xmlns:a16="http://schemas.microsoft.com/office/drawing/2014/main" id="{C419F76D-46C2-4A6A-B060-F4F660B88A2A}"/>
            </a:ext>
          </a:extLst>
        </xdr:cNvPr>
        <xdr:cNvSpPr/>
      </xdr:nvSpPr>
      <xdr:spPr>
        <a:xfrm>
          <a:off x="11487150" y="178181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36195</xdr:rowOff>
    </xdr:from>
    <xdr:to>
      <xdr:col>71</xdr:col>
      <xdr:colOff>177800</xdr:colOff>
      <xdr:row>104</xdr:row>
      <xdr:rowOff>41911</xdr:rowOff>
    </xdr:to>
    <xdr:cxnSp macro="">
      <xdr:nvCxnSpPr>
        <xdr:cNvPr id="686" name="直線コネクタ 685">
          <a:extLst>
            <a:ext uri="{FF2B5EF4-FFF2-40B4-BE49-F238E27FC236}">
              <a16:creationId xmlns:a16="http://schemas.microsoft.com/office/drawing/2014/main" id="{FB857946-5F74-4C1E-B6FC-BB988BDB8397}"/>
            </a:ext>
          </a:extLst>
        </xdr:cNvPr>
        <xdr:cNvCxnSpPr/>
      </xdr:nvCxnSpPr>
      <xdr:spPr>
        <a:xfrm>
          <a:off x="11541760" y="17866995"/>
          <a:ext cx="80518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textlink="">
      <xdr:nvSpPr>
        <xdr:cNvPr id="687" name="n_1aveValue【公民館】&#10;有形固定資産減価償却率">
          <a:extLst>
            <a:ext uri="{FF2B5EF4-FFF2-40B4-BE49-F238E27FC236}">
              <a16:creationId xmlns:a16="http://schemas.microsoft.com/office/drawing/2014/main" id="{48C01E89-5554-4CCC-B52C-99513C8B828C}"/>
            </a:ext>
          </a:extLst>
        </xdr:cNvPr>
        <xdr:cNvSpPr txBox="1"/>
      </xdr:nvSpPr>
      <xdr:spPr>
        <a:xfrm>
          <a:off x="13738234" y="1801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textlink="">
      <xdr:nvSpPr>
        <xdr:cNvPr id="688" name="n_2aveValue【公民館】&#10;有形固定資産減価償却率">
          <a:extLst>
            <a:ext uri="{FF2B5EF4-FFF2-40B4-BE49-F238E27FC236}">
              <a16:creationId xmlns:a16="http://schemas.microsoft.com/office/drawing/2014/main" id="{BDC26676-A0BB-43B2-90E1-809504456DF8}"/>
            </a:ext>
          </a:extLst>
        </xdr:cNvPr>
        <xdr:cNvSpPr txBox="1"/>
      </xdr:nvSpPr>
      <xdr:spPr>
        <a:xfrm>
          <a:off x="12957184" y="1799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textlink="">
      <xdr:nvSpPr>
        <xdr:cNvPr id="689" name="n_3aveValue【公民館】&#10;有形固定資産減価償却率">
          <a:extLst>
            <a:ext uri="{FF2B5EF4-FFF2-40B4-BE49-F238E27FC236}">
              <a16:creationId xmlns:a16="http://schemas.microsoft.com/office/drawing/2014/main" id="{51D4B54C-198A-400E-B002-6E81AED0060E}"/>
            </a:ext>
          </a:extLst>
        </xdr:cNvPr>
        <xdr:cNvSpPr txBox="1"/>
      </xdr:nvSpPr>
      <xdr:spPr>
        <a:xfrm>
          <a:off x="12171054" y="17960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91457</xdr:rowOff>
    </xdr:from>
    <xdr:ext cx="405111" cy="259045"/>
    <xdr:sp textlink="">
      <xdr:nvSpPr>
        <xdr:cNvPr id="690" name="n_4aveValue【公民館】&#10;有形固定資産減価償却率">
          <a:extLst>
            <a:ext uri="{FF2B5EF4-FFF2-40B4-BE49-F238E27FC236}">
              <a16:creationId xmlns:a16="http://schemas.microsoft.com/office/drawing/2014/main" id="{4ECA41B3-27CC-4B10-A0DB-ACA89AF975A1}"/>
            </a:ext>
          </a:extLst>
        </xdr:cNvPr>
        <xdr:cNvSpPr txBox="1"/>
      </xdr:nvSpPr>
      <xdr:spPr>
        <a:xfrm>
          <a:off x="11354444" y="1792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27322</xdr:rowOff>
    </xdr:from>
    <xdr:ext cx="405111" cy="259045"/>
    <xdr:sp textlink="">
      <xdr:nvSpPr>
        <xdr:cNvPr id="691" name="n_1mainValue【公民館】&#10;有形固定資産減価償却率">
          <a:extLst>
            <a:ext uri="{FF2B5EF4-FFF2-40B4-BE49-F238E27FC236}">
              <a16:creationId xmlns:a16="http://schemas.microsoft.com/office/drawing/2014/main" id="{A65A607F-2400-4F70-873B-A50C68C9DB6B}"/>
            </a:ext>
          </a:extLst>
        </xdr:cNvPr>
        <xdr:cNvSpPr txBox="1"/>
      </xdr:nvSpPr>
      <xdr:spPr>
        <a:xfrm>
          <a:off x="13738234" y="1768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154957</xdr:rowOff>
    </xdr:from>
    <xdr:ext cx="405111" cy="259045"/>
    <xdr:sp textlink="">
      <xdr:nvSpPr>
        <xdr:cNvPr id="692" name="n_2mainValue【公民館】&#10;有形固定資産減価償却率">
          <a:extLst>
            <a:ext uri="{FF2B5EF4-FFF2-40B4-BE49-F238E27FC236}">
              <a16:creationId xmlns:a16="http://schemas.microsoft.com/office/drawing/2014/main" id="{160B7454-FB0A-45F5-985B-22B8BE52B69E}"/>
            </a:ext>
          </a:extLst>
        </xdr:cNvPr>
        <xdr:cNvSpPr txBox="1"/>
      </xdr:nvSpPr>
      <xdr:spPr>
        <a:xfrm>
          <a:off x="1295718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109238</xdr:rowOff>
    </xdr:from>
    <xdr:ext cx="405111" cy="259045"/>
    <xdr:sp textlink="">
      <xdr:nvSpPr>
        <xdr:cNvPr id="693" name="n_3mainValue【公民館】&#10;有形固定資産減価償却率">
          <a:extLst>
            <a:ext uri="{FF2B5EF4-FFF2-40B4-BE49-F238E27FC236}">
              <a16:creationId xmlns:a16="http://schemas.microsoft.com/office/drawing/2014/main" id="{2DF4C5F2-0425-4CA3-A041-30C5CDA498B2}"/>
            </a:ext>
          </a:extLst>
        </xdr:cNvPr>
        <xdr:cNvSpPr txBox="1"/>
      </xdr:nvSpPr>
      <xdr:spPr>
        <a:xfrm>
          <a:off x="12171054" y="17595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103522</xdr:rowOff>
    </xdr:from>
    <xdr:ext cx="405111" cy="259045"/>
    <xdr:sp textlink="">
      <xdr:nvSpPr>
        <xdr:cNvPr id="694" name="n_4mainValue【公民館】&#10;有形固定資産減価償却率">
          <a:extLst>
            <a:ext uri="{FF2B5EF4-FFF2-40B4-BE49-F238E27FC236}">
              <a16:creationId xmlns:a16="http://schemas.microsoft.com/office/drawing/2014/main" id="{378426A2-74A8-4539-9F4B-338B4BC37802}"/>
            </a:ext>
          </a:extLst>
        </xdr:cNvPr>
        <xdr:cNvSpPr txBox="1"/>
      </xdr:nvSpPr>
      <xdr:spPr>
        <a:xfrm>
          <a:off x="11354444" y="1758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695" name="正方形/長方形 694">
          <a:extLst>
            <a:ext uri="{FF2B5EF4-FFF2-40B4-BE49-F238E27FC236}">
              <a16:creationId xmlns:a16="http://schemas.microsoft.com/office/drawing/2014/main" id="{BAE7C79B-B595-4788-B04B-21C4A40E08FB}"/>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696" name="正方形/長方形 695">
          <a:extLst>
            <a:ext uri="{FF2B5EF4-FFF2-40B4-BE49-F238E27FC236}">
              <a16:creationId xmlns:a16="http://schemas.microsoft.com/office/drawing/2014/main" id="{F2534941-D72B-4C28-8F5D-8C8FAC42B0C0}"/>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697" name="正方形/長方形 696">
          <a:extLst>
            <a:ext uri="{FF2B5EF4-FFF2-40B4-BE49-F238E27FC236}">
              <a16:creationId xmlns:a16="http://schemas.microsoft.com/office/drawing/2014/main" id="{C880EAEE-031D-45F0-9783-6EB63DE67351}"/>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698" name="正方形/長方形 697">
          <a:extLst>
            <a:ext uri="{FF2B5EF4-FFF2-40B4-BE49-F238E27FC236}">
              <a16:creationId xmlns:a16="http://schemas.microsoft.com/office/drawing/2014/main" id="{BD668377-2F4B-472B-9C08-1552320223A9}"/>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699" name="正方形/長方形 698">
          <a:extLst>
            <a:ext uri="{FF2B5EF4-FFF2-40B4-BE49-F238E27FC236}">
              <a16:creationId xmlns:a16="http://schemas.microsoft.com/office/drawing/2014/main" id="{5EAF3583-4786-4D68-8784-FCC287FBB621}"/>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700" name="正方形/長方形 699">
          <a:extLst>
            <a:ext uri="{FF2B5EF4-FFF2-40B4-BE49-F238E27FC236}">
              <a16:creationId xmlns:a16="http://schemas.microsoft.com/office/drawing/2014/main" id="{BC0054A1-7318-4A18-8424-AF809842E9C9}"/>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701" name="正方形/長方形 700">
          <a:extLst>
            <a:ext uri="{FF2B5EF4-FFF2-40B4-BE49-F238E27FC236}">
              <a16:creationId xmlns:a16="http://schemas.microsoft.com/office/drawing/2014/main" id="{2BB2E18B-F6A3-4ADD-AF7B-97A0767BBBFF}"/>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702" name="正方形/長方形 701">
          <a:extLst>
            <a:ext uri="{FF2B5EF4-FFF2-40B4-BE49-F238E27FC236}">
              <a16:creationId xmlns:a16="http://schemas.microsoft.com/office/drawing/2014/main" id="{33CD85E6-AB15-4B8A-AD98-D2A425771BD6}"/>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703" name="テキスト ボックス 702">
          <a:extLst>
            <a:ext uri="{FF2B5EF4-FFF2-40B4-BE49-F238E27FC236}">
              <a16:creationId xmlns:a16="http://schemas.microsoft.com/office/drawing/2014/main" id="{CF801840-1A50-4D73-AFFD-C58E9FA452EA}"/>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A9923882-6A42-4434-8C53-6CD29DA0DCDE}"/>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5" name="直線コネクタ 704">
          <a:extLst>
            <a:ext uri="{FF2B5EF4-FFF2-40B4-BE49-F238E27FC236}">
              <a16:creationId xmlns:a16="http://schemas.microsoft.com/office/drawing/2014/main" id="{5AFA2EF3-9262-415F-A31E-DD8DCF54151F}"/>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textlink="">
      <xdr:nvSpPr>
        <xdr:cNvPr id="706" name="テキスト ボックス 705">
          <a:extLst>
            <a:ext uri="{FF2B5EF4-FFF2-40B4-BE49-F238E27FC236}">
              <a16:creationId xmlns:a16="http://schemas.microsoft.com/office/drawing/2014/main" id="{14E294C9-386E-44D5-AF4F-CFE349A05DA3}"/>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7" name="直線コネクタ 706">
          <a:extLst>
            <a:ext uri="{FF2B5EF4-FFF2-40B4-BE49-F238E27FC236}">
              <a16:creationId xmlns:a16="http://schemas.microsoft.com/office/drawing/2014/main" id="{2CFDD496-8EF0-4C81-BF09-84FCB65A1507}"/>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textlink="">
      <xdr:nvSpPr>
        <xdr:cNvPr id="708" name="テキスト ボックス 707">
          <a:extLst>
            <a:ext uri="{FF2B5EF4-FFF2-40B4-BE49-F238E27FC236}">
              <a16:creationId xmlns:a16="http://schemas.microsoft.com/office/drawing/2014/main" id="{47613544-D833-4FF3-829E-143D29884EFD}"/>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9" name="直線コネクタ 708">
          <a:extLst>
            <a:ext uri="{FF2B5EF4-FFF2-40B4-BE49-F238E27FC236}">
              <a16:creationId xmlns:a16="http://schemas.microsoft.com/office/drawing/2014/main" id="{D29EFD74-2C89-44D8-A685-FA3EC5477066}"/>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textlink="">
      <xdr:nvSpPr>
        <xdr:cNvPr id="710" name="テキスト ボックス 709">
          <a:extLst>
            <a:ext uri="{FF2B5EF4-FFF2-40B4-BE49-F238E27FC236}">
              <a16:creationId xmlns:a16="http://schemas.microsoft.com/office/drawing/2014/main" id="{973F596E-C08E-4B65-B339-09E515875FC7}"/>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1" name="直線コネクタ 710">
          <a:extLst>
            <a:ext uri="{FF2B5EF4-FFF2-40B4-BE49-F238E27FC236}">
              <a16:creationId xmlns:a16="http://schemas.microsoft.com/office/drawing/2014/main" id="{800C9D8F-FC1D-4598-A8BF-56333E35CA8F}"/>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textlink="">
      <xdr:nvSpPr>
        <xdr:cNvPr id="712" name="テキスト ボックス 711">
          <a:extLst>
            <a:ext uri="{FF2B5EF4-FFF2-40B4-BE49-F238E27FC236}">
              <a16:creationId xmlns:a16="http://schemas.microsoft.com/office/drawing/2014/main" id="{E32BEA2D-4C1E-4513-B8D9-081689355D50}"/>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99C5EBFA-05E5-4C3E-88A2-5668A058BD49}"/>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714" name="テキスト ボックス 713">
          <a:extLst>
            <a:ext uri="{FF2B5EF4-FFF2-40B4-BE49-F238E27FC236}">
              <a16:creationId xmlns:a16="http://schemas.microsoft.com/office/drawing/2014/main" id="{E9FC6122-FEB9-4C61-AF4B-396CD9197E61}"/>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715" name="【公民館】&#10;一人当たり面積グラフ枠">
          <a:extLst>
            <a:ext uri="{FF2B5EF4-FFF2-40B4-BE49-F238E27FC236}">
              <a16:creationId xmlns:a16="http://schemas.microsoft.com/office/drawing/2014/main" id="{B0B76D9B-7F01-4F07-ADA6-868F24EEDEF1}"/>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716" name="直線コネクタ 715">
          <a:extLst>
            <a:ext uri="{FF2B5EF4-FFF2-40B4-BE49-F238E27FC236}">
              <a16:creationId xmlns:a16="http://schemas.microsoft.com/office/drawing/2014/main" id="{25D5C120-A8D8-456B-B188-0DEF8A99EBBB}"/>
            </a:ext>
          </a:extLst>
        </xdr:cNvPr>
        <xdr:cNvCxnSpPr/>
      </xdr:nvCxnSpPr>
      <xdr:spPr>
        <a:xfrm flipV="1">
          <a:off x="19947254" y="17182337"/>
          <a:ext cx="0" cy="139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textlink="">
      <xdr:nvSpPr>
        <xdr:cNvPr id="717" name="【公民館】&#10;一人当たり面積最小値テキスト">
          <a:extLst>
            <a:ext uri="{FF2B5EF4-FFF2-40B4-BE49-F238E27FC236}">
              <a16:creationId xmlns:a16="http://schemas.microsoft.com/office/drawing/2014/main" id="{155D1712-9A8C-4F8F-AA58-D88659399726}"/>
            </a:ext>
          </a:extLst>
        </xdr:cNvPr>
        <xdr:cNvSpPr txBox="1"/>
      </xdr:nvSpPr>
      <xdr:spPr>
        <a:xfrm>
          <a:off x="19985990" y="1858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718" name="直線コネクタ 717">
          <a:extLst>
            <a:ext uri="{FF2B5EF4-FFF2-40B4-BE49-F238E27FC236}">
              <a16:creationId xmlns:a16="http://schemas.microsoft.com/office/drawing/2014/main" id="{5CAC2D41-9DA7-40E0-B737-C8B6794C55F6}"/>
            </a:ext>
          </a:extLst>
        </xdr:cNvPr>
        <xdr:cNvCxnSpPr/>
      </xdr:nvCxnSpPr>
      <xdr:spPr>
        <a:xfrm>
          <a:off x="19885660" y="18575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textlink="">
      <xdr:nvSpPr>
        <xdr:cNvPr id="719" name="【公民館】&#10;一人当たり面積最大値テキスト">
          <a:extLst>
            <a:ext uri="{FF2B5EF4-FFF2-40B4-BE49-F238E27FC236}">
              <a16:creationId xmlns:a16="http://schemas.microsoft.com/office/drawing/2014/main" id="{76ABE935-C7FC-4658-A759-134D0A2DC5D2}"/>
            </a:ext>
          </a:extLst>
        </xdr:cNvPr>
        <xdr:cNvSpPr txBox="1"/>
      </xdr:nvSpPr>
      <xdr:spPr>
        <a:xfrm>
          <a:off x="1998599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720" name="直線コネクタ 719">
          <a:extLst>
            <a:ext uri="{FF2B5EF4-FFF2-40B4-BE49-F238E27FC236}">
              <a16:creationId xmlns:a16="http://schemas.microsoft.com/office/drawing/2014/main" id="{C402F437-CE65-4831-900A-6386A476B134}"/>
            </a:ext>
          </a:extLst>
        </xdr:cNvPr>
        <xdr:cNvCxnSpPr/>
      </xdr:nvCxnSpPr>
      <xdr:spPr>
        <a:xfrm>
          <a:off x="19885660" y="171823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textlink="">
      <xdr:nvSpPr>
        <xdr:cNvPr id="721" name="【公民館】&#10;一人当たり面積平均値テキスト">
          <a:extLst>
            <a:ext uri="{FF2B5EF4-FFF2-40B4-BE49-F238E27FC236}">
              <a16:creationId xmlns:a16="http://schemas.microsoft.com/office/drawing/2014/main" id="{BC3C3E40-FA82-4C3B-A0CB-CEEFD15F1BE9}"/>
            </a:ext>
          </a:extLst>
        </xdr:cNvPr>
        <xdr:cNvSpPr txBox="1"/>
      </xdr:nvSpPr>
      <xdr:spPr>
        <a:xfrm>
          <a:off x="19985990" y="18176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textlink="">
      <xdr:nvSpPr>
        <xdr:cNvPr id="722" name="フローチャート: 判断 721">
          <a:extLst>
            <a:ext uri="{FF2B5EF4-FFF2-40B4-BE49-F238E27FC236}">
              <a16:creationId xmlns:a16="http://schemas.microsoft.com/office/drawing/2014/main" id="{BFA7C8DD-65B2-464C-98AD-CBEFA081C3D2}"/>
            </a:ext>
          </a:extLst>
        </xdr:cNvPr>
        <xdr:cNvSpPr/>
      </xdr:nvSpPr>
      <xdr:spPr>
        <a:xfrm>
          <a:off x="19904710" y="1819071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textlink="">
      <xdr:nvSpPr>
        <xdr:cNvPr id="723" name="フローチャート: 判断 722">
          <a:extLst>
            <a:ext uri="{FF2B5EF4-FFF2-40B4-BE49-F238E27FC236}">
              <a16:creationId xmlns:a16="http://schemas.microsoft.com/office/drawing/2014/main" id="{C2DED72C-DC1C-48E2-90F4-45055E1E7C21}"/>
            </a:ext>
          </a:extLst>
        </xdr:cNvPr>
        <xdr:cNvSpPr/>
      </xdr:nvSpPr>
      <xdr:spPr>
        <a:xfrm>
          <a:off x="19161760" y="181914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textlink="">
      <xdr:nvSpPr>
        <xdr:cNvPr id="724" name="フローチャート: 判断 723">
          <a:extLst>
            <a:ext uri="{FF2B5EF4-FFF2-40B4-BE49-F238E27FC236}">
              <a16:creationId xmlns:a16="http://schemas.microsoft.com/office/drawing/2014/main" id="{CA0030EA-0B23-48DC-93F2-0325CBD66313}"/>
            </a:ext>
          </a:extLst>
        </xdr:cNvPr>
        <xdr:cNvSpPr/>
      </xdr:nvSpPr>
      <xdr:spPr>
        <a:xfrm>
          <a:off x="18345150" y="1818500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textlink="">
      <xdr:nvSpPr>
        <xdr:cNvPr id="725" name="フローチャート: 判断 724">
          <a:extLst>
            <a:ext uri="{FF2B5EF4-FFF2-40B4-BE49-F238E27FC236}">
              <a16:creationId xmlns:a16="http://schemas.microsoft.com/office/drawing/2014/main" id="{AB9F86FF-896E-414C-AABE-556E37C94E0B}"/>
            </a:ext>
          </a:extLst>
        </xdr:cNvPr>
        <xdr:cNvSpPr/>
      </xdr:nvSpPr>
      <xdr:spPr>
        <a:xfrm>
          <a:off x="17547590" y="1818500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textlink="">
      <xdr:nvSpPr>
        <xdr:cNvPr id="726" name="フローチャート: 判断 725">
          <a:extLst>
            <a:ext uri="{FF2B5EF4-FFF2-40B4-BE49-F238E27FC236}">
              <a16:creationId xmlns:a16="http://schemas.microsoft.com/office/drawing/2014/main" id="{C39CA211-30E9-4FD6-B0F2-BA9531890AAE}"/>
            </a:ext>
          </a:extLst>
        </xdr:cNvPr>
        <xdr:cNvSpPr/>
      </xdr:nvSpPr>
      <xdr:spPr>
        <a:xfrm>
          <a:off x="16761460" y="181937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727" name="テキスト ボックス 726">
          <a:extLst>
            <a:ext uri="{FF2B5EF4-FFF2-40B4-BE49-F238E27FC236}">
              <a16:creationId xmlns:a16="http://schemas.microsoft.com/office/drawing/2014/main" id="{EA16B3AF-43DC-4FBD-B356-65C51FCDFF60}"/>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728" name="テキスト ボックス 727">
          <a:extLst>
            <a:ext uri="{FF2B5EF4-FFF2-40B4-BE49-F238E27FC236}">
              <a16:creationId xmlns:a16="http://schemas.microsoft.com/office/drawing/2014/main" id="{4540B5E0-461C-4DD1-AA79-5B69A4CF786A}"/>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729" name="テキスト ボックス 728">
          <a:extLst>
            <a:ext uri="{FF2B5EF4-FFF2-40B4-BE49-F238E27FC236}">
              <a16:creationId xmlns:a16="http://schemas.microsoft.com/office/drawing/2014/main" id="{4D8A586F-114D-4273-8450-AE6A2B0B8BE3}"/>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730" name="テキスト ボックス 729">
          <a:extLst>
            <a:ext uri="{FF2B5EF4-FFF2-40B4-BE49-F238E27FC236}">
              <a16:creationId xmlns:a16="http://schemas.microsoft.com/office/drawing/2014/main" id="{243FB627-7B38-46A4-8120-EC8A37B5A2CD}"/>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731" name="テキスト ボックス 730">
          <a:extLst>
            <a:ext uri="{FF2B5EF4-FFF2-40B4-BE49-F238E27FC236}">
              <a16:creationId xmlns:a16="http://schemas.microsoft.com/office/drawing/2014/main" id="{42C6258E-2CC4-4546-B451-69D1F24CD7CB}"/>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textlink="">
      <xdr:nvSpPr>
        <xdr:cNvPr id="732" name="楕円 731">
          <a:extLst>
            <a:ext uri="{FF2B5EF4-FFF2-40B4-BE49-F238E27FC236}">
              <a16:creationId xmlns:a16="http://schemas.microsoft.com/office/drawing/2014/main" id="{51DEFAF9-6FAF-43C0-B418-32B64ED0B9B9}"/>
            </a:ext>
          </a:extLst>
        </xdr:cNvPr>
        <xdr:cNvSpPr/>
      </xdr:nvSpPr>
      <xdr:spPr>
        <a:xfrm>
          <a:off x="19904710" y="1805241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71138</xdr:rowOff>
    </xdr:from>
    <xdr:ext cx="469744" cy="259045"/>
    <xdr:sp textlink="">
      <xdr:nvSpPr>
        <xdr:cNvPr id="733" name="【公民館】&#10;一人当たり面積該当値テキスト">
          <a:extLst>
            <a:ext uri="{FF2B5EF4-FFF2-40B4-BE49-F238E27FC236}">
              <a16:creationId xmlns:a16="http://schemas.microsoft.com/office/drawing/2014/main" id="{C92B533A-5A4E-436D-B3B8-ECFEB2D5404D}"/>
            </a:ext>
          </a:extLst>
        </xdr:cNvPr>
        <xdr:cNvSpPr txBox="1"/>
      </xdr:nvSpPr>
      <xdr:spPr>
        <a:xfrm>
          <a:off x="19985990" y="17900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48261</xdr:rowOff>
    </xdr:from>
    <xdr:to>
      <xdr:col>112</xdr:col>
      <xdr:colOff>38100</xdr:colOff>
      <xdr:row>105</xdr:row>
      <xdr:rowOff>149861</xdr:rowOff>
    </xdr:to>
    <xdr:sp textlink="">
      <xdr:nvSpPr>
        <xdr:cNvPr id="734" name="楕円 733">
          <a:extLst>
            <a:ext uri="{FF2B5EF4-FFF2-40B4-BE49-F238E27FC236}">
              <a16:creationId xmlns:a16="http://schemas.microsoft.com/office/drawing/2014/main" id="{78EBE9F5-7F69-4432-8045-90933FD8A579}"/>
            </a:ext>
          </a:extLst>
        </xdr:cNvPr>
        <xdr:cNvSpPr/>
      </xdr:nvSpPr>
      <xdr:spPr>
        <a:xfrm>
          <a:off x="19161760" y="1805241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99061</xdr:rowOff>
    </xdr:from>
    <xdr:to>
      <xdr:col>116</xdr:col>
      <xdr:colOff>63500</xdr:colOff>
      <xdr:row>105</xdr:row>
      <xdr:rowOff>99061</xdr:rowOff>
    </xdr:to>
    <xdr:cxnSp macro="">
      <xdr:nvCxnSpPr>
        <xdr:cNvPr id="735" name="直線コネクタ 734">
          <a:extLst>
            <a:ext uri="{FF2B5EF4-FFF2-40B4-BE49-F238E27FC236}">
              <a16:creationId xmlns:a16="http://schemas.microsoft.com/office/drawing/2014/main" id="{96D2FF1A-58BB-4A92-BD2F-E9D1BD73A971}"/>
            </a:ext>
          </a:extLst>
        </xdr:cNvPr>
        <xdr:cNvCxnSpPr/>
      </xdr:nvCxnSpPr>
      <xdr:spPr>
        <a:xfrm>
          <a:off x="19204940" y="1809750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48261</xdr:rowOff>
    </xdr:from>
    <xdr:to>
      <xdr:col>107</xdr:col>
      <xdr:colOff>101600</xdr:colOff>
      <xdr:row>105</xdr:row>
      <xdr:rowOff>149861</xdr:rowOff>
    </xdr:to>
    <xdr:sp textlink="">
      <xdr:nvSpPr>
        <xdr:cNvPr id="736" name="楕円 735">
          <a:extLst>
            <a:ext uri="{FF2B5EF4-FFF2-40B4-BE49-F238E27FC236}">
              <a16:creationId xmlns:a16="http://schemas.microsoft.com/office/drawing/2014/main" id="{697630F3-2309-4E96-9201-A10C5AAD4700}"/>
            </a:ext>
          </a:extLst>
        </xdr:cNvPr>
        <xdr:cNvSpPr/>
      </xdr:nvSpPr>
      <xdr:spPr>
        <a:xfrm>
          <a:off x="18345150" y="1805241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99061</xdr:rowOff>
    </xdr:from>
    <xdr:to>
      <xdr:col>111</xdr:col>
      <xdr:colOff>177800</xdr:colOff>
      <xdr:row>105</xdr:row>
      <xdr:rowOff>99061</xdr:rowOff>
    </xdr:to>
    <xdr:cxnSp macro="">
      <xdr:nvCxnSpPr>
        <xdr:cNvPr id="737" name="直線コネクタ 736">
          <a:extLst>
            <a:ext uri="{FF2B5EF4-FFF2-40B4-BE49-F238E27FC236}">
              <a16:creationId xmlns:a16="http://schemas.microsoft.com/office/drawing/2014/main" id="{DE004B2D-A8EB-4E67-8F36-AD6AA1596133}"/>
            </a:ext>
          </a:extLst>
        </xdr:cNvPr>
        <xdr:cNvCxnSpPr/>
      </xdr:nvCxnSpPr>
      <xdr:spPr>
        <a:xfrm>
          <a:off x="18399760" y="1809750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50546</xdr:rowOff>
    </xdr:from>
    <xdr:to>
      <xdr:col>102</xdr:col>
      <xdr:colOff>165100</xdr:colOff>
      <xdr:row>105</xdr:row>
      <xdr:rowOff>152146</xdr:rowOff>
    </xdr:to>
    <xdr:sp textlink="">
      <xdr:nvSpPr>
        <xdr:cNvPr id="738" name="楕円 737">
          <a:extLst>
            <a:ext uri="{FF2B5EF4-FFF2-40B4-BE49-F238E27FC236}">
              <a16:creationId xmlns:a16="http://schemas.microsoft.com/office/drawing/2014/main" id="{1C908E28-78BD-4638-8C6B-7E336A369621}"/>
            </a:ext>
          </a:extLst>
        </xdr:cNvPr>
        <xdr:cNvSpPr/>
      </xdr:nvSpPr>
      <xdr:spPr>
        <a:xfrm>
          <a:off x="17547590" y="1805660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99061</xdr:rowOff>
    </xdr:from>
    <xdr:to>
      <xdr:col>107</xdr:col>
      <xdr:colOff>50800</xdr:colOff>
      <xdr:row>105</xdr:row>
      <xdr:rowOff>101346</xdr:rowOff>
    </xdr:to>
    <xdr:cxnSp macro="">
      <xdr:nvCxnSpPr>
        <xdr:cNvPr id="739" name="直線コネクタ 738">
          <a:extLst>
            <a:ext uri="{FF2B5EF4-FFF2-40B4-BE49-F238E27FC236}">
              <a16:creationId xmlns:a16="http://schemas.microsoft.com/office/drawing/2014/main" id="{9A8926F9-9E5E-43E9-9510-C0FE06937E7C}"/>
            </a:ext>
          </a:extLst>
        </xdr:cNvPr>
        <xdr:cNvCxnSpPr/>
      </xdr:nvCxnSpPr>
      <xdr:spPr>
        <a:xfrm flipV="1">
          <a:off x="17602200" y="18097501"/>
          <a:ext cx="79756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100837</xdr:rowOff>
    </xdr:from>
    <xdr:to>
      <xdr:col>98</xdr:col>
      <xdr:colOff>38100</xdr:colOff>
      <xdr:row>106</xdr:row>
      <xdr:rowOff>30987</xdr:rowOff>
    </xdr:to>
    <xdr:sp textlink="">
      <xdr:nvSpPr>
        <xdr:cNvPr id="740" name="楕円 739">
          <a:extLst>
            <a:ext uri="{FF2B5EF4-FFF2-40B4-BE49-F238E27FC236}">
              <a16:creationId xmlns:a16="http://schemas.microsoft.com/office/drawing/2014/main" id="{F3A274E8-04CC-4413-AF02-056AFBF24DB6}"/>
            </a:ext>
          </a:extLst>
        </xdr:cNvPr>
        <xdr:cNvSpPr/>
      </xdr:nvSpPr>
      <xdr:spPr>
        <a:xfrm>
          <a:off x="16761460" y="1809927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101346</xdr:rowOff>
    </xdr:from>
    <xdr:to>
      <xdr:col>102</xdr:col>
      <xdr:colOff>114300</xdr:colOff>
      <xdr:row>105</xdr:row>
      <xdr:rowOff>151637</xdr:rowOff>
    </xdr:to>
    <xdr:cxnSp macro="">
      <xdr:nvCxnSpPr>
        <xdr:cNvPr id="741" name="直線コネクタ 740">
          <a:extLst>
            <a:ext uri="{FF2B5EF4-FFF2-40B4-BE49-F238E27FC236}">
              <a16:creationId xmlns:a16="http://schemas.microsoft.com/office/drawing/2014/main" id="{82222A15-8CE0-42EB-AE1B-D36C939CA15A}"/>
            </a:ext>
          </a:extLst>
        </xdr:cNvPr>
        <xdr:cNvCxnSpPr/>
      </xdr:nvCxnSpPr>
      <xdr:spPr>
        <a:xfrm flipV="1">
          <a:off x="16804640" y="18099786"/>
          <a:ext cx="797560" cy="54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textlink="">
      <xdr:nvSpPr>
        <xdr:cNvPr id="742" name="n_1aveValue【公民館】&#10;一人当たり面積">
          <a:extLst>
            <a:ext uri="{FF2B5EF4-FFF2-40B4-BE49-F238E27FC236}">
              <a16:creationId xmlns:a16="http://schemas.microsoft.com/office/drawing/2014/main" id="{137C6331-129B-4012-9EBB-8B283026E247}"/>
            </a:ext>
          </a:extLst>
        </xdr:cNvPr>
        <xdr:cNvSpPr txBox="1"/>
      </xdr:nvSpPr>
      <xdr:spPr>
        <a:xfrm>
          <a:off x="18982132" y="1827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textlink="">
      <xdr:nvSpPr>
        <xdr:cNvPr id="743" name="n_2aveValue【公民館】&#10;一人当たり面積">
          <a:extLst>
            <a:ext uri="{FF2B5EF4-FFF2-40B4-BE49-F238E27FC236}">
              <a16:creationId xmlns:a16="http://schemas.microsoft.com/office/drawing/2014/main" id="{F1CDDEBA-0CE7-48B7-A8D9-F18DD45E4D86}"/>
            </a:ext>
          </a:extLst>
        </xdr:cNvPr>
        <xdr:cNvSpPr txBox="1"/>
      </xdr:nvSpPr>
      <xdr:spPr>
        <a:xfrm>
          <a:off x="18182032" y="18272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textlink="">
      <xdr:nvSpPr>
        <xdr:cNvPr id="744" name="n_3aveValue【公民館】&#10;一人当たり面積">
          <a:extLst>
            <a:ext uri="{FF2B5EF4-FFF2-40B4-BE49-F238E27FC236}">
              <a16:creationId xmlns:a16="http://schemas.microsoft.com/office/drawing/2014/main" id="{BBE7DA93-C462-4DCB-9FBB-A0386CC88190}"/>
            </a:ext>
          </a:extLst>
        </xdr:cNvPr>
        <xdr:cNvSpPr txBox="1"/>
      </xdr:nvSpPr>
      <xdr:spPr>
        <a:xfrm>
          <a:off x="17384472" y="18272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108983</xdr:rowOff>
    </xdr:from>
    <xdr:ext cx="469744" cy="259045"/>
    <xdr:sp textlink="">
      <xdr:nvSpPr>
        <xdr:cNvPr id="745" name="n_4aveValue【公民館】&#10;一人当たり面積">
          <a:extLst>
            <a:ext uri="{FF2B5EF4-FFF2-40B4-BE49-F238E27FC236}">
              <a16:creationId xmlns:a16="http://schemas.microsoft.com/office/drawing/2014/main" id="{D7F5183C-D4C8-4252-AAB1-458CFA918A45}"/>
            </a:ext>
          </a:extLst>
        </xdr:cNvPr>
        <xdr:cNvSpPr txBox="1"/>
      </xdr:nvSpPr>
      <xdr:spPr>
        <a:xfrm>
          <a:off x="16588817" y="18280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166388</xdr:rowOff>
    </xdr:from>
    <xdr:ext cx="469744" cy="259045"/>
    <xdr:sp textlink="">
      <xdr:nvSpPr>
        <xdr:cNvPr id="746" name="n_1mainValue【公民館】&#10;一人当たり面積">
          <a:extLst>
            <a:ext uri="{FF2B5EF4-FFF2-40B4-BE49-F238E27FC236}">
              <a16:creationId xmlns:a16="http://schemas.microsoft.com/office/drawing/2014/main" id="{35CF4565-E092-4356-928F-097799A43C13}"/>
            </a:ext>
          </a:extLst>
        </xdr:cNvPr>
        <xdr:cNvSpPr txBox="1"/>
      </xdr:nvSpPr>
      <xdr:spPr>
        <a:xfrm>
          <a:off x="18982132" y="1782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166388</xdr:rowOff>
    </xdr:from>
    <xdr:ext cx="469744" cy="259045"/>
    <xdr:sp textlink="">
      <xdr:nvSpPr>
        <xdr:cNvPr id="747" name="n_2mainValue【公民館】&#10;一人当たり面積">
          <a:extLst>
            <a:ext uri="{FF2B5EF4-FFF2-40B4-BE49-F238E27FC236}">
              <a16:creationId xmlns:a16="http://schemas.microsoft.com/office/drawing/2014/main" id="{B71DB67A-9D9A-4327-95DC-715F73479BC3}"/>
            </a:ext>
          </a:extLst>
        </xdr:cNvPr>
        <xdr:cNvSpPr txBox="1"/>
      </xdr:nvSpPr>
      <xdr:spPr>
        <a:xfrm>
          <a:off x="18182032" y="1782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168673</xdr:rowOff>
    </xdr:from>
    <xdr:ext cx="469744" cy="259045"/>
    <xdr:sp textlink="">
      <xdr:nvSpPr>
        <xdr:cNvPr id="748" name="n_3mainValue【公民館】&#10;一人当たり面積">
          <a:extLst>
            <a:ext uri="{FF2B5EF4-FFF2-40B4-BE49-F238E27FC236}">
              <a16:creationId xmlns:a16="http://schemas.microsoft.com/office/drawing/2014/main" id="{431418DE-51F5-4597-9D4F-28E86161D65D}"/>
            </a:ext>
          </a:extLst>
        </xdr:cNvPr>
        <xdr:cNvSpPr txBox="1"/>
      </xdr:nvSpPr>
      <xdr:spPr>
        <a:xfrm>
          <a:off x="17384472" y="1783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47514</xdr:rowOff>
    </xdr:from>
    <xdr:ext cx="469744" cy="259045"/>
    <xdr:sp textlink="">
      <xdr:nvSpPr>
        <xdr:cNvPr id="749" name="n_4mainValue【公民館】&#10;一人当たり面積">
          <a:extLst>
            <a:ext uri="{FF2B5EF4-FFF2-40B4-BE49-F238E27FC236}">
              <a16:creationId xmlns:a16="http://schemas.microsoft.com/office/drawing/2014/main" id="{D68F3D95-B490-44B5-8D20-7DC1F8B1901E}"/>
            </a:ext>
          </a:extLst>
        </xdr:cNvPr>
        <xdr:cNvSpPr txBox="1"/>
      </xdr:nvSpPr>
      <xdr:spPr>
        <a:xfrm>
          <a:off x="16588817" y="1788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750" name="正方形/長方形 749">
          <a:extLst>
            <a:ext uri="{FF2B5EF4-FFF2-40B4-BE49-F238E27FC236}">
              <a16:creationId xmlns:a16="http://schemas.microsoft.com/office/drawing/2014/main" id="{8F2B2F98-D74E-4996-8BBA-AF28E4B8FB22}"/>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751" name="正方形/長方形 750">
          <a:extLst>
            <a:ext uri="{FF2B5EF4-FFF2-40B4-BE49-F238E27FC236}">
              <a16:creationId xmlns:a16="http://schemas.microsoft.com/office/drawing/2014/main" id="{34E1CD82-F4AC-4AFD-B8CD-CD1F01AF8B60}"/>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752" name="テキスト ボックス 751">
          <a:extLst>
            <a:ext uri="{FF2B5EF4-FFF2-40B4-BE49-F238E27FC236}">
              <a16:creationId xmlns:a16="http://schemas.microsoft.com/office/drawing/2014/main" id="{1574C171-EA38-4BE4-98D5-0D8F12A7B364}"/>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とんどの類型において，有形固定資産減価償却率は類似団体平均を下回っているが，類似団体と比較して，特に有形固定資産減価償却率が高くなっている施設は，公営住宅である。公営住宅については，すべての施設で築後３０年以上が経過しており，築後５０年が経過している施設もあり老朽化が進んでいる状況である。そのため公営住宅の集約化を進めており，前年度に引き続き令和５年度にも公営住宅の解体を行った。</a:t>
          </a:r>
        </a:p>
        <a:p>
          <a:r>
            <a:rPr kumimoji="1" lang="ja-JP" altLang="en-US" sz="1300">
              <a:latin typeface="ＭＳ Ｐゴシック" panose="020B0600070205080204" pitchFamily="50" charset="-128"/>
              <a:ea typeface="ＭＳ Ｐゴシック" panose="020B0600070205080204" pitchFamily="50" charset="-128"/>
            </a:rPr>
            <a:t>　また，橋りょう・トンネルについては，長寿命化計画に基づき計画的に修繕を行っており，類似団体より低い数値となっている。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4932A5A3-5897-4022-81A5-23BA9C1E3663}"/>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933232CA-25EB-4692-B723-6D0D09D248F4}"/>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E983FDC7-1721-4EE1-9EC3-207715188DDB}"/>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9DC8016E-1744-4B5D-8A0A-A01A66514CE1}"/>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岡山県総社市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52030401-397C-4C2E-9259-05C2BF0F9943}"/>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8525A75E-B6AB-4B94-A206-4DEFF220DCF9}"/>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D8B80447-5CA8-423A-B209-7631F0C35066}"/>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AB4BA2A7-3BCE-44D5-A138-4C144AA00F04}"/>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6703021A-002E-4169-8257-7A2C8F8B46A0}"/>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F05B115F-FD5D-4B88-AC3F-554AFE1ACF30}"/>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69,625
67,682
211.90
36,869,714
35,519,420
911,214
18,150,227
32,553,162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7F375A32-2549-4EA8-801B-163EB2851F96}"/>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8D07374F-39FC-4B0F-99E2-FD6797AE87E0}"/>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7757F999-DEC8-435D-99DD-B3FAC065DA9D}"/>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E4E7EEEC-62F0-4CFB-A6A6-B4191A2C14E0}"/>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2F6F6F1E-21E3-4A81-92D4-391B9AA7CCC1}"/>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textlink="">
      <xdr:nvSpPr>
        <xdr:cNvPr id="17" name="正方形/長方形 16">
          <a:extLst>
            <a:ext uri="{FF2B5EF4-FFF2-40B4-BE49-F238E27FC236}">
              <a16:creationId xmlns:a16="http://schemas.microsoft.com/office/drawing/2014/main" id="{6D4AAB71-4C6A-4013-A3C7-A7CA9B67E963}"/>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10B55697-296F-4FBA-99C1-BBCC02DA27A9}"/>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3955A6FC-6389-435F-A08F-9D05D1B99F88}"/>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79A520DA-21B7-4FE9-A841-B2FA88DDEAC2}"/>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96608647-9209-48B9-9546-166E95366868}"/>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4B4C714-6AD9-4259-BA22-6650088943EB}"/>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74486226-B284-42E1-AC28-60172B39C31B}"/>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D108AF1E-C2C5-41C7-A5B2-BEC5A2046E78}"/>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F444948-FFB8-4184-B980-82DDA9220C09}"/>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559969C-B11C-4BAA-86FB-04775B044CF8}"/>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AF3DFC7-D44D-4F32-8F95-0FB3F54E921C}"/>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05CDB07-D47F-40BE-B530-36A7A81035B9}"/>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7F3316D8-31F9-4F65-8E51-735F6B91A86D}"/>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B33324D3-5074-45F0-B0AA-2DDE2B711D73}"/>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28D865F5-7EAF-4816-97DB-881B39EE6EF4}"/>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8586193D-7885-499B-A69F-5C2E0B402345}"/>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D064B598-10AA-4736-B6EA-6857B5B5BE51}"/>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8C251AED-FAB4-4B0C-8583-CB20F12D415F}"/>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96639F1C-305F-48C5-92DC-1B21ADAF52FD}"/>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55C29C5F-34AD-46B2-BA05-F3FCD3CF9E17}"/>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8559D05D-71DA-4526-A774-79578CA8EE66}"/>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CD77C12B-8A7F-4983-9E6C-21945AA639EF}"/>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F5812F16-B03C-417B-AB9E-4913A5F36505}"/>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9669BFA8-190D-410A-AD67-174536D965AA}"/>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7A0E1E7B-181C-4A2C-A646-8CC7D7F318C9}"/>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CD9F722-B607-4705-B333-36B1179D8CB5}"/>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5CC3BFE9-82AC-4C79-B915-2F9531CAD7F4}"/>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B2C0948-0442-4851-AC63-0A8C4F5D1F3E}"/>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textlink="">
      <xdr:nvSpPr>
        <xdr:cNvPr id="45" name="テキスト ボックス 44">
          <a:extLst>
            <a:ext uri="{FF2B5EF4-FFF2-40B4-BE49-F238E27FC236}">
              <a16:creationId xmlns:a16="http://schemas.microsoft.com/office/drawing/2014/main" id="{3613CBC9-B6D3-4D52-BC3A-4BB9E89A8B5D}"/>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5E90C40-E99E-43E2-B0C7-A9DF1B1AB9BC}"/>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textlink="">
      <xdr:nvSpPr>
        <xdr:cNvPr id="47" name="テキスト ボックス 46">
          <a:extLst>
            <a:ext uri="{FF2B5EF4-FFF2-40B4-BE49-F238E27FC236}">
              <a16:creationId xmlns:a16="http://schemas.microsoft.com/office/drawing/2014/main" id="{433A2C8E-7C04-4296-9352-6C86F15F4DB7}"/>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E7A479C-D02A-40D1-B584-6F3810EF9D34}"/>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textlink="">
      <xdr:nvSpPr>
        <xdr:cNvPr id="49" name="テキスト ボックス 48">
          <a:extLst>
            <a:ext uri="{FF2B5EF4-FFF2-40B4-BE49-F238E27FC236}">
              <a16:creationId xmlns:a16="http://schemas.microsoft.com/office/drawing/2014/main" id="{976956B4-5D27-4114-90ED-638AB226AC5B}"/>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462900C-AC1C-4A95-B4A1-6230715804DF}"/>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textlink="">
      <xdr:nvSpPr>
        <xdr:cNvPr id="51" name="テキスト ボックス 50">
          <a:extLst>
            <a:ext uri="{FF2B5EF4-FFF2-40B4-BE49-F238E27FC236}">
              <a16:creationId xmlns:a16="http://schemas.microsoft.com/office/drawing/2014/main" id="{9F84FBB9-2A17-4EFA-8093-E880C20F33C9}"/>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0C0C42D-83C8-4742-910F-9260248901E9}"/>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textlink="">
      <xdr:nvSpPr>
        <xdr:cNvPr id="53" name="テキスト ボックス 52">
          <a:extLst>
            <a:ext uri="{FF2B5EF4-FFF2-40B4-BE49-F238E27FC236}">
              <a16:creationId xmlns:a16="http://schemas.microsoft.com/office/drawing/2014/main" id="{BC45E1EC-0BBF-4145-A48F-8653F0CB2AF4}"/>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C7D5236-026E-4EB2-91BA-57B0967D384D}"/>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textlink="">
      <xdr:nvSpPr>
        <xdr:cNvPr id="55" name="テキスト ボックス 54">
          <a:extLst>
            <a:ext uri="{FF2B5EF4-FFF2-40B4-BE49-F238E27FC236}">
              <a16:creationId xmlns:a16="http://schemas.microsoft.com/office/drawing/2014/main" id="{B0DD57F0-9CD2-4EC4-9C23-ADEC486930E8}"/>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8FD7F34-2233-422B-9A98-B914A830C8B9}"/>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textlink="">
      <xdr:nvSpPr>
        <xdr:cNvPr id="57" name="【図書館】&#10;有形固定資産減価償却率グラフ枠">
          <a:extLst>
            <a:ext uri="{FF2B5EF4-FFF2-40B4-BE49-F238E27FC236}">
              <a16:creationId xmlns:a16="http://schemas.microsoft.com/office/drawing/2014/main" id="{A8D86D28-BF57-432D-8538-7D11340E7209}"/>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2C4E49F1-9F57-448A-B802-C6A1A2229AA9}"/>
            </a:ext>
          </a:extLst>
        </xdr:cNvPr>
        <xdr:cNvCxnSpPr/>
      </xdr:nvCxnSpPr>
      <xdr:spPr>
        <a:xfrm flipV="1">
          <a:off x="4173855" y="5771606"/>
          <a:ext cx="0" cy="1457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textlink="">
      <xdr:nvSpPr>
        <xdr:cNvPr id="59" name="【図書館】&#10;有形固定資産減価償却率最小値テキスト">
          <a:extLst>
            <a:ext uri="{FF2B5EF4-FFF2-40B4-BE49-F238E27FC236}">
              <a16:creationId xmlns:a16="http://schemas.microsoft.com/office/drawing/2014/main" id="{BA4F064F-63F2-41B1-BFAB-410C17BD8C46}"/>
            </a:ext>
          </a:extLst>
        </xdr:cNvPr>
        <xdr:cNvSpPr txBox="1"/>
      </xdr:nvSpPr>
      <xdr:spPr>
        <a:xfrm>
          <a:off x="421259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512822AB-665E-4561-8888-344EC6A5EE51}"/>
            </a:ext>
          </a:extLst>
        </xdr:cNvPr>
        <xdr:cNvCxnSpPr/>
      </xdr:nvCxnSpPr>
      <xdr:spPr>
        <a:xfrm>
          <a:off x="4112260" y="72294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textlink="">
      <xdr:nvSpPr>
        <xdr:cNvPr id="61" name="【図書館】&#10;有形固定資産減価償却率最大値テキスト">
          <a:extLst>
            <a:ext uri="{FF2B5EF4-FFF2-40B4-BE49-F238E27FC236}">
              <a16:creationId xmlns:a16="http://schemas.microsoft.com/office/drawing/2014/main" id="{167D9DEF-1FC1-49DB-91FC-C09457BCABB6}"/>
            </a:ext>
          </a:extLst>
        </xdr:cNvPr>
        <xdr:cNvSpPr txBox="1"/>
      </xdr:nvSpPr>
      <xdr:spPr>
        <a:xfrm>
          <a:off x="4212590" y="55430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E6A7ECA6-BFA2-44C5-A881-98F1DACD42DA}"/>
            </a:ext>
          </a:extLst>
        </xdr:cNvPr>
        <xdr:cNvCxnSpPr/>
      </xdr:nvCxnSpPr>
      <xdr:spPr>
        <a:xfrm>
          <a:off x="4112260" y="57716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textlink="">
      <xdr:nvSpPr>
        <xdr:cNvPr id="63" name="【図書館】&#10;有形固定資産減価償却率平均値テキスト">
          <a:extLst>
            <a:ext uri="{FF2B5EF4-FFF2-40B4-BE49-F238E27FC236}">
              <a16:creationId xmlns:a16="http://schemas.microsoft.com/office/drawing/2014/main" id="{1A86B7D8-4050-4308-B6FA-EEF053C904A5}"/>
            </a:ext>
          </a:extLst>
        </xdr:cNvPr>
        <xdr:cNvSpPr txBox="1"/>
      </xdr:nvSpPr>
      <xdr:spPr>
        <a:xfrm>
          <a:off x="4212590" y="63116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textlink="">
      <xdr:nvSpPr>
        <xdr:cNvPr id="64" name="フローチャート: 判断 63">
          <a:extLst>
            <a:ext uri="{FF2B5EF4-FFF2-40B4-BE49-F238E27FC236}">
              <a16:creationId xmlns:a16="http://schemas.microsoft.com/office/drawing/2014/main" id="{27768A4C-3297-4514-9AEA-40222D8BED13}"/>
            </a:ext>
          </a:extLst>
        </xdr:cNvPr>
        <xdr:cNvSpPr/>
      </xdr:nvSpPr>
      <xdr:spPr>
        <a:xfrm>
          <a:off x="4131310" y="646402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textlink="">
      <xdr:nvSpPr>
        <xdr:cNvPr id="65" name="フローチャート: 判断 64">
          <a:extLst>
            <a:ext uri="{FF2B5EF4-FFF2-40B4-BE49-F238E27FC236}">
              <a16:creationId xmlns:a16="http://schemas.microsoft.com/office/drawing/2014/main" id="{BB7B047F-CE03-4BE5-BD35-2A85129EDF83}"/>
            </a:ext>
          </a:extLst>
        </xdr:cNvPr>
        <xdr:cNvSpPr/>
      </xdr:nvSpPr>
      <xdr:spPr>
        <a:xfrm>
          <a:off x="3388360" y="6402796"/>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textlink="">
      <xdr:nvSpPr>
        <xdr:cNvPr id="66" name="フローチャート: 判断 65">
          <a:extLst>
            <a:ext uri="{FF2B5EF4-FFF2-40B4-BE49-F238E27FC236}">
              <a16:creationId xmlns:a16="http://schemas.microsoft.com/office/drawing/2014/main" id="{DFA21968-B59A-41F7-8723-78C72845A364}"/>
            </a:ext>
          </a:extLst>
        </xdr:cNvPr>
        <xdr:cNvSpPr/>
      </xdr:nvSpPr>
      <xdr:spPr>
        <a:xfrm>
          <a:off x="2571750" y="640796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textlink="">
      <xdr:nvSpPr>
        <xdr:cNvPr id="67" name="フローチャート: 判断 66">
          <a:extLst>
            <a:ext uri="{FF2B5EF4-FFF2-40B4-BE49-F238E27FC236}">
              <a16:creationId xmlns:a16="http://schemas.microsoft.com/office/drawing/2014/main" id="{D44B94FB-66EF-4A9F-9BCE-5EEAF284DEAA}"/>
            </a:ext>
          </a:extLst>
        </xdr:cNvPr>
        <xdr:cNvSpPr/>
      </xdr:nvSpPr>
      <xdr:spPr>
        <a:xfrm>
          <a:off x="1774190" y="6382113"/>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textlink="">
      <xdr:nvSpPr>
        <xdr:cNvPr id="68" name="フローチャート: 判断 67">
          <a:extLst>
            <a:ext uri="{FF2B5EF4-FFF2-40B4-BE49-F238E27FC236}">
              <a16:creationId xmlns:a16="http://schemas.microsoft.com/office/drawing/2014/main" id="{CAB4C5EC-457B-4B2F-B3E8-FB8C0DDA6DE7}"/>
            </a:ext>
          </a:extLst>
        </xdr:cNvPr>
        <xdr:cNvSpPr/>
      </xdr:nvSpPr>
      <xdr:spPr>
        <a:xfrm>
          <a:off x="988060" y="629910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9" name="テキスト ボックス 68">
          <a:extLst>
            <a:ext uri="{FF2B5EF4-FFF2-40B4-BE49-F238E27FC236}">
              <a16:creationId xmlns:a16="http://schemas.microsoft.com/office/drawing/2014/main" id="{8A789F31-0DB7-496F-B2F1-CBFB711F5A13}"/>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70" name="テキスト ボックス 69">
          <a:extLst>
            <a:ext uri="{FF2B5EF4-FFF2-40B4-BE49-F238E27FC236}">
              <a16:creationId xmlns:a16="http://schemas.microsoft.com/office/drawing/2014/main" id="{1AEF1978-5146-4F8B-981B-61D33BF04B62}"/>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1" name="テキスト ボックス 70">
          <a:extLst>
            <a:ext uri="{FF2B5EF4-FFF2-40B4-BE49-F238E27FC236}">
              <a16:creationId xmlns:a16="http://schemas.microsoft.com/office/drawing/2014/main" id="{4ABD595A-64BF-484C-8057-2003BC18C231}"/>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2" name="テキスト ボックス 71">
          <a:extLst>
            <a:ext uri="{FF2B5EF4-FFF2-40B4-BE49-F238E27FC236}">
              <a16:creationId xmlns:a16="http://schemas.microsoft.com/office/drawing/2014/main" id="{396F3517-E52F-4C46-ADB7-D69A93B08262}"/>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3" name="テキスト ボックス 72">
          <a:extLst>
            <a:ext uri="{FF2B5EF4-FFF2-40B4-BE49-F238E27FC236}">
              <a16:creationId xmlns:a16="http://schemas.microsoft.com/office/drawing/2014/main" id="{E3507C9F-DC41-4571-9B5D-6D7982304036}"/>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12337</xdr:rowOff>
    </xdr:from>
    <xdr:to>
      <xdr:col>24</xdr:col>
      <xdr:colOff>114300</xdr:colOff>
      <xdr:row>40</xdr:row>
      <xdr:rowOff>113937</xdr:rowOff>
    </xdr:to>
    <xdr:sp textlink="">
      <xdr:nvSpPr>
        <xdr:cNvPr id="74" name="楕円 73">
          <a:extLst>
            <a:ext uri="{FF2B5EF4-FFF2-40B4-BE49-F238E27FC236}">
              <a16:creationId xmlns:a16="http://schemas.microsoft.com/office/drawing/2014/main" id="{3B633023-433C-4F28-90AE-4495D7DF5043}"/>
            </a:ext>
          </a:extLst>
        </xdr:cNvPr>
        <xdr:cNvSpPr/>
      </xdr:nvSpPr>
      <xdr:spPr>
        <a:xfrm>
          <a:off x="4131310" y="687414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162214</xdr:rowOff>
    </xdr:from>
    <xdr:ext cx="405111" cy="259045"/>
    <xdr:sp textlink="">
      <xdr:nvSpPr>
        <xdr:cNvPr id="75" name="【図書館】&#10;有形固定資産減価償却率該当値テキスト">
          <a:extLst>
            <a:ext uri="{FF2B5EF4-FFF2-40B4-BE49-F238E27FC236}">
              <a16:creationId xmlns:a16="http://schemas.microsoft.com/office/drawing/2014/main" id="{0FC3C567-314D-4905-8E3F-0EBC195ECB31}"/>
            </a:ext>
          </a:extLst>
        </xdr:cNvPr>
        <xdr:cNvSpPr txBox="1"/>
      </xdr:nvSpPr>
      <xdr:spPr>
        <a:xfrm>
          <a:off x="4212590" y="6850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157662</xdr:rowOff>
    </xdr:from>
    <xdr:to>
      <xdr:col>20</xdr:col>
      <xdr:colOff>38100</xdr:colOff>
      <xdr:row>40</xdr:row>
      <xdr:rowOff>87812</xdr:rowOff>
    </xdr:to>
    <xdr:sp textlink="">
      <xdr:nvSpPr>
        <xdr:cNvPr id="76" name="楕円 75">
          <a:extLst>
            <a:ext uri="{FF2B5EF4-FFF2-40B4-BE49-F238E27FC236}">
              <a16:creationId xmlns:a16="http://schemas.microsoft.com/office/drawing/2014/main" id="{18FDE387-04F7-4409-9AC9-5FBF923379FC}"/>
            </a:ext>
          </a:extLst>
        </xdr:cNvPr>
        <xdr:cNvSpPr/>
      </xdr:nvSpPr>
      <xdr:spPr>
        <a:xfrm>
          <a:off x="3388360" y="684611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37012</xdr:rowOff>
    </xdr:from>
    <xdr:to>
      <xdr:col>24</xdr:col>
      <xdr:colOff>63500</xdr:colOff>
      <xdr:row>40</xdr:row>
      <xdr:rowOff>63137</xdr:rowOff>
    </xdr:to>
    <xdr:cxnSp macro="">
      <xdr:nvCxnSpPr>
        <xdr:cNvPr id="77" name="直線コネクタ 76">
          <a:extLst>
            <a:ext uri="{FF2B5EF4-FFF2-40B4-BE49-F238E27FC236}">
              <a16:creationId xmlns:a16="http://schemas.microsoft.com/office/drawing/2014/main" id="{471040BD-8357-4AA1-A6D0-9D748AB1F295}"/>
            </a:ext>
          </a:extLst>
        </xdr:cNvPr>
        <xdr:cNvCxnSpPr/>
      </xdr:nvCxnSpPr>
      <xdr:spPr>
        <a:xfrm>
          <a:off x="3431540" y="6895012"/>
          <a:ext cx="742950" cy="2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126637</xdr:rowOff>
    </xdr:from>
    <xdr:to>
      <xdr:col>15</xdr:col>
      <xdr:colOff>101600</xdr:colOff>
      <xdr:row>40</xdr:row>
      <xdr:rowOff>56787</xdr:rowOff>
    </xdr:to>
    <xdr:sp textlink="">
      <xdr:nvSpPr>
        <xdr:cNvPr id="78" name="楕円 77">
          <a:extLst>
            <a:ext uri="{FF2B5EF4-FFF2-40B4-BE49-F238E27FC236}">
              <a16:creationId xmlns:a16="http://schemas.microsoft.com/office/drawing/2014/main" id="{9302BE2F-0295-40C3-A521-B7DC174B8EAE}"/>
            </a:ext>
          </a:extLst>
        </xdr:cNvPr>
        <xdr:cNvSpPr/>
      </xdr:nvSpPr>
      <xdr:spPr>
        <a:xfrm>
          <a:off x="2571750" y="681699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5987</xdr:rowOff>
    </xdr:from>
    <xdr:to>
      <xdr:col>19</xdr:col>
      <xdr:colOff>177800</xdr:colOff>
      <xdr:row>40</xdr:row>
      <xdr:rowOff>37012</xdr:rowOff>
    </xdr:to>
    <xdr:cxnSp macro="">
      <xdr:nvCxnSpPr>
        <xdr:cNvPr id="79" name="直線コネクタ 78">
          <a:extLst>
            <a:ext uri="{FF2B5EF4-FFF2-40B4-BE49-F238E27FC236}">
              <a16:creationId xmlns:a16="http://schemas.microsoft.com/office/drawing/2014/main" id="{9C1AAC2E-F1F2-4176-A705-D8413EA98741}"/>
            </a:ext>
          </a:extLst>
        </xdr:cNvPr>
        <xdr:cNvCxnSpPr/>
      </xdr:nvCxnSpPr>
      <xdr:spPr>
        <a:xfrm>
          <a:off x="2626360" y="6865892"/>
          <a:ext cx="805180" cy="2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87449</xdr:rowOff>
    </xdr:from>
    <xdr:to>
      <xdr:col>10</xdr:col>
      <xdr:colOff>165100</xdr:colOff>
      <xdr:row>40</xdr:row>
      <xdr:rowOff>17599</xdr:rowOff>
    </xdr:to>
    <xdr:sp textlink="">
      <xdr:nvSpPr>
        <xdr:cNvPr id="80" name="楕円 79">
          <a:extLst>
            <a:ext uri="{FF2B5EF4-FFF2-40B4-BE49-F238E27FC236}">
              <a16:creationId xmlns:a16="http://schemas.microsoft.com/office/drawing/2014/main" id="{6A48A36D-F0BC-4332-981B-683422092244}"/>
            </a:ext>
          </a:extLst>
        </xdr:cNvPr>
        <xdr:cNvSpPr/>
      </xdr:nvSpPr>
      <xdr:spPr>
        <a:xfrm>
          <a:off x="1774190" y="677590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138249</xdr:rowOff>
    </xdr:from>
    <xdr:to>
      <xdr:col>15</xdr:col>
      <xdr:colOff>50800</xdr:colOff>
      <xdr:row>40</xdr:row>
      <xdr:rowOff>5987</xdr:rowOff>
    </xdr:to>
    <xdr:cxnSp macro="">
      <xdr:nvCxnSpPr>
        <xdr:cNvPr id="81" name="直線コネクタ 80">
          <a:extLst>
            <a:ext uri="{FF2B5EF4-FFF2-40B4-BE49-F238E27FC236}">
              <a16:creationId xmlns:a16="http://schemas.microsoft.com/office/drawing/2014/main" id="{36902D5A-F6EC-41AD-A9CD-836EC5C58091}"/>
            </a:ext>
          </a:extLst>
        </xdr:cNvPr>
        <xdr:cNvCxnSpPr/>
      </xdr:nvCxnSpPr>
      <xdr:spPr>
        <a:xfrm>
          <a:off x="1828800" y="6820989"/>
          <a:ext cx="797560" cy="44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164193</xdr:rowOff>
    </xdr:from>
    <xdr:to>
      <xdr:col>6</xdr:col>
      <xdr:colOff>38100</xdr:colOff>
      <xdr:row>40</xdr:row>
      <xdr:rowOff>94343</xdr:rowOff>
    </xdr:to>
    <xdr:sp textlink="">
      <xdr:nvSpPr>
        <xdr:cNvPr id="82" name="楕円 81">
          <a:extLst>
            <a:ext uri="{FF2B5EF4-FFF2-40B4-BE49-F238E27FC236}">
              <a16:creationId xmlns:a16="http://schemas.microsoft.com/office/drawing/2014/main" id="{E9D6CEFE-6B4E-4D29-B43F-B00300B010DA}"/>
            </a:ext>
          </a:extLst>
        </xdr:cNvPr>
        <xdr:cNvSpPr/>
      </xdr:nvSpPr>
      <xdr:spPr>
        <a:xfrm>
          <a:off x="988060" y="68545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138249</xdr:rowOff>
    </xdr:from>
    <xdr:to>
      <xdr:col>10</xdr:col>
      <xdr:colOff>114300</xdr:colOff>
      <xdr:row>40</xdr:row>
      <xdr:rowOff>43543</xdr:rowOff>
    </xdr:to>
    <xdr:cxnSp macro="">
      <xdr:nvCxnSpPr>
        <xdr:cNvPr id="83" name="直線コネクタ 82">
          <a:extLst>
            <a:ext uri="{FF2B5EF4-FFF2-40B4-BE49-F238E27FC236}">
              <a16:creationId xmlns:a16="http://schemas.microsoft.com/office/drawing/2014/main" id="{FA90DB5C-4103-49AA-88A5-199E0408B425}"/>
            </a:ext>
          </a:extLst>
        </xdr:cNvPr>
        <xdr:cNvCxnSpPr/>
      </xdr:nvCxnSpPr>
      <xdr:spPr>
        <a:xfrm flipV="1">
          <a:off x="1031240" y="6820989"/>
          <a:ext cx="797560" cy="82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textlink="">
      <xdr:nvSpPr>
        <xdr:cNvPr id="84" name="n_1aveValue【図書館】&#10;有形固定資産減価償却率">
          <a:extLst>
            <a:ext uri="{FF2B5EF4-FFF2-40B4-BE49-F238E27FC236}">
              <a16:creationId xmlns:a16="http://schemas.microsoft.com/office/drawing/2014/main" id="{B4091CDF-E956-4E97-AB30-F6FC1772E00D}"/>
            </a:ext>
          </a:extLst>
        </xdr:cNvPr>
        <xdr:cNvSpPr txBox="1"/>
      </xdr:nvSpPr>
      <xdr:spPr>
        <a:xfrm>
          <a:off x="3239144" y="618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textlink="">
      <xdr:nvSpPr>
        <xdr:cNvPr id="85" name="n_2aveValue【図書館】&#10;有形固定資産減価償却率">
          <a:extLst>
            <a:ext uri="{FF2B5EF4-FFF2-40B4-BE49-F238E27FC236}">
              <a16:creationId xmlns:a16="http://schemas.microsoft.com/office/drawing/2014/main" id="{1EFE1D8A-BFF0-4118-9338-4AA1ADF98438}"/>
            </a:ext>
          </a:extLst>
        </xdr:cNvPr>
        <xdr:cNvSpPr txBox="1"/>
      </xdr:nvSpPr>
      <xdr:spPr>
        <a:xfrm>
          <a:off x="2439044" y="6188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textlink="">
      <xdr:nvSpPr>
        <xdr:cNvPr id="86" name="n_3aveValue【図書館】&#10;有形固定資産減価償却率">
          <a:extLst>
            <a:ext uri="{FF2B5EF4-FFF2-40B4-BE49-F238E27FC236}">
              <a16:creationId xmlns:a16="http://schemas.microsoft.com/office/drawing/2014/main" id="{12CCA4D7-87DF-4A28-BFB9-BF2A756A0AD7}"/>
            </a:ext>
          </a:extLst>
        </xdr:cNvPr>
        <xdr:cNvSpPr txBox="1"/>
      </xdr:nvSpPr>
      <xdr:spPr>
        <a:xfrm>
          <a:off x="1641484" y="6159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textlink="">
      <xdr:nvSpPr>
        <xdr:cNvPr id="87" name="n_4aveValue【図書館】&#10;有形固定資産減価償却率">
          <a:extLst>
            <a:ext uri="{FF2B5EF4-FFF2-40B4-BE49-F238E27FC236}">
              <a16:creationId xmlns:a16="http://schemas.microsoft.com/office/drawing/2014/main" id="{B927CB9E-C15E-4FD8-9597-E583C29C5DE1}"/>
            </a:ext>
          </a:extLst>
        </xdr:cNvPr>
        <xdr:cNvSpPr txBox="1"/>
      </xdr:nvSpPr>
      <xdr:spPr>
        <a:xfrm>
          <a:off x="855354" y="6070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78939</xdr:rowOff>
    </xdr:from>
    <xdr:ext cx="405111" cy="259045"/>
    <xdr:sp textlink="">
      <xdr:nvSpPr>
        <xdr:cNvPr id="88" name="n_1mainValue【図書館】&#10;有形固定資産減価償却率">
          <a:extLst>
            <a:ext uri="{FF2B5EF4-FFF2-40B4-BE49-F238E27FC236}">
              <a16:creationId xmlns:a16="http://schemas.microsoft.com/office/drawing/2014/main" id="{3665FF10-6FBD-4845-BFE7-8579C4903B3D}"/>
            </a:ext>
          </a:extLst>
        </xdr:cNvPr>
        <xdr:cNvSpPr txBox="1"/>
      </xdr:nvSpPr>
      <xdr:spPr>
        <a:xfrm>
          <a:off x="3239144" y="693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47914</xdr:rowOff>
    </xdr:from>
    <xdr:ext cx="405111" cy="259045"/>
    <xdr:sp textlink="">
      <xdr:nvSpPr>
        <xdr:cNvPr id="89" name="n_2mainValue【図書館】&#10;有形固定資産減価償却率">
          <a:extLst>
            <a:ext uri="{FF2B5EF4-FFF2-40B4-BE49-F238E27FC236}">
              <a16:creationId xmlns:a16="http://schemas.microsoft.com/office/drawing/2014/main" id="{B286AB59-4732-4019-B553-910A0787D43B}"/>
            </a:ext>
          </a:extLst>
        </xdr:cNvPr>
        <xdr:cNvSpPr txBox="1"/>
      </xdr:nvSpPr>
      <xdr:spPr>
        <a:xfrm>
          <a:off x="2439044" y="6907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8726</xdr:rowOff>
    </xdr:from>
    <xdr:ext cx="405111" cy="259045"/>
    <xdr:sp textlink="">
      <xdr:nvSpPr>
        <xdr:cNvPr id="90" name="n_3mainValue【図書館】&#10;有形固定資産減価償却率">
          <a:extLst>
            <a:ext uri="{FF2B5EF4-FFF2-40B4-BE49-F238E27FC236}">
              <a16:creationId xmlns:a16="http://schemas.microsoft.com/office/drawing/2014/main" id="{BE81A6DC-AA68-41E9-B8CC-2232D2D701A8}"/>
            </a:ext>
          </a:extLst>
        </xdr:cNvPr>
        <xdr:cNvSpPr txBox="1"/>
      </xdr:nvSpPr>
      <xdr:spPr>
        <a:xfrm>
          <a:off x="1641484" y="6868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85470</xdr:rowOff>
    </xdr:from>
    <xdr:ext cx="405111" cy="259045"/>
    <xdr:sp textlink="">
      <xdr:nvSpPr>
        <xdr:cNvPr id="91" name="n_4mainValue【図書館】&#10;有形固定資産減価償却率">
          <a:extLst>
            <a:ext uri="{FF2B5EF4-FFF2-40B4-BE49-F238E27FC236}">
              <a16:creationId xmlns:a16="http://schemas.microsoft.com/office/drawing/2014/main" id="{5819E3E3-D4CD-41D7-92B2-40DACAA45B1E}"/>
            </a:ext>
          </a:extLst>
        </xdr:cNvPr>
        <xdr:cNvSpPr txBox="1"/>
      </xdr:nvSpPr>
      <xdr:spPr>
        <a:xfrm>
          <a:off x="855354" y="694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2" name="正方形/長方形 91">
          <a:extLst>
            <a:ext uri="{FF2B5EF4-FFF2-40B4-BE49-F238E27FC236}">
              <a16:creationId xmlns:a16="http://schemas.microsoft.com/office/drawing/2014/main" id="{BFA6A690-AA7D-4837-8613-06F92E034BB8}"/>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3" name="正方形/長方形 92">
          <a:extLst>
            <a:ext uri="{FF2B5EF4-FFF2-40B4-BE49-F238E27FC236}">
              <a16:creationId xmlns:a16="http://schemas.microsoft.com/office/drawing/2014/main" id="{EB806E60-5167-4D04-969B-4A9CE5C57E6F}"/>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4" name="正方形/長方形 93">
          <a:extLst>
            <a:ext uri="{FF2B5EF4-FFF2-40B4-BE49-F238E27FC236}">
              <a16:creationId xmlns:a16="http://schemas.microsoft.com/office/drawing/2014/main" id="{42488A79-4A14-4904-A3CD-041680185921}"/>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5" name="正方形/長方形 94">
          <a:extLst>
            <a:ext uri="{FF2B5EF4-FFF2-40B4-BE49-F238E27FC236}">
              <a16:creationId xmlns:a16="http://schemas.microsoft.com/office/drawing/2014/main" id="{DAE24140-E033-495F-8694-7CF27ABE1339}"/>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6" name="正方形/長方形 95">
          <a:extLst>
            <a:ext uri="{FF2B5EF4-FFF2-40B4-BE49-F238E27FC236}">
              <a16:creationId xmlns:a16="http://schemas.microsoft.com/office/drawing/2014/main" id="{6EB39513-D9AD-4295-AEF5-2EC070968BF8}"/>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7" name="正方形/長方形 96">
          <a:extLst>
            <a:ext uri="{FF2B5EF4-FFF2-40B4-BE49-F238E27FC236}">
              <a16:creationId xmlns:a16="http://schemas.microsoft.com/office/drawing/2014/main" id="{F18C799C-D61D-4052-81B0-431057E82F4B}"/>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8" name="正方形/長方形 97">
          <a:extLst>
            <a:ext uri="{FF2B5EF4-FFF2-40B4-BE49-F238E27FC236}">
              <a16:creationId xmlns:a16="http://schemas.microsoft.com/office/drawing/2014/main" id="{48F8C81D-F203-48AD-A5F1-A58C84F79926}"/>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9" name="正方形/長方形 98">
          <a:extLst>
            <a:ext uri="{FF2B5EF4-FFF2-40B4-BE49-F238E27FC236}">
              <a16:creationId xmlns:a16="http://schemas.microsoft.com/office/drawing/2014/main" id="{7D48A300-28F9-4A0D-A7D8-D724188A520A}"/>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textlink="">
      <xdr:nvSpPr>
        <xdr:cNvPr id="100" name="テキスト ボックス 99">
          <a:extLst>
            <a:ext uri="{FF2B5EF4-FFF2-40B4-BE49-F238E27FC236}">
              <a16:creationId xmlns:a16="http://schemas.microsoft.com/office/drawing/2014/main" id="{A52FD57A-099A-4CE0-9188-50BAE2A738AB}"/>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4F95F31-B324-40DA-92D0-4A897EB1AC15}"/>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9794B981-1003-41CE-8C31-263C40BE1F18}"/>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3" name="テキスト ボックス 102">
          <a:extLst>
            <a:ext uri="{FF2B5EF4-FFF2-40B4-BE49-F238E27FC236}">
              <a16:creationId xmlns:a16="http://schemas.microsoft.com/office/drawing/2014/main" id="{8C7C6371-9B4D-4BD7-9B45-2E2F42BE8344}"/>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34D8D927-9E40-4187-92DA-18523ED70A22}"/>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textlink="">
      <xdr:nvSpPr>
        <xdr:cNvPr id="105" name="テキスト ボックス 104">
          <a:extLst>
            <a:ext uri="{FF2B5EF4-FFF2-40B4-BE49-F238E27FC236}">
              <a16:creationId xmlns:a16="http://schemas.microsoft.com/office/drawing/2014/main" id="{86A02B94-9E79-4300-95C1-1901E2073B0F}"/>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9A6D33A1-B420-481F-BE02-DB6F0FE30612}"/>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textlink="">
      <xdr:nvSpPr>
        <xdr:cNvPr id="107" name="テキスト ボックス 106">
          <a:extLst>
            <a:ext uri="{FF2B5EF4-FFF2-40B4-BE49-F238E27FC236}">
              <a16:creationId xmlns:a16="http://schemas.microsoft.com/office/drawing/2014/main" id="{83CE5E62-2EE1-4068-9D29-AF10F2EA406C}"/>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EB480887-E42B-47A0-BA26-FA81F635973B}"/>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textlink="">
      <xdr:nvSpPr>
        <xdr:cNvPr id="109" name="テキスト ボックス 108">
          <a:extLst>
            <a:ext uri="{FF2B5EF4-FFF2-40B4-BE49-F238E27FC236}">
              <a16:creationId xmlns:a16="http://schemas.microsoft.com/office/drawing/2014/main" id="{12F81D35-C13F-41F0-BF72-E2A49648FE07}"/>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CF7E481B-3B03-4BFD-AF9F-53F86CBC9843}"/>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textlink="">
      <xdr:nvSpPr>
        <xdr:cNvPr id="111" name="テキスト ボックス 110">
          <a:extLst>
            <a:ext uri="{FF2B5EF4-FFF2-40B4-BE49-F238E27FC236}">
              <a16:creationId xmlns:a16="http://schemas.microsoft.com/office/drawing/2014/main" id="{6B6CA7CF-6BC1-4311-ABA0-A3F43639D981}"/>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974757EC-65B2-4F71-9BF2-6B7043137AFB}"/>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textlink="">
      <xdr:nvSpPr>
        <xdr:cNvPr id="113" name="テキスト ボックス 112">
          <a:extLst>
            <a:ext uri="{FF2B5EF4-FFF2-40B4-BE49-F238E27FC236}">
              <a16:creationId xmlns:a16="http://schemas.microsoft.com/office/drawing/2014/main" id="{224223E3-7896-4B2F-9AF6-25822B806189}"/>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4" name="【図書館】&#10;一人当たり面積グラフ枠">
          <a:extLst>
            <a:ext uri="{FF2B5EF4-FFF2-40B4-BE49-F238E27FC236}">
              <a16:creationId xmlns:a16="http://schemas.microsoft.com/office/drawing/2014/main" id="{39161273-895C-4C0E-AF30-7A548329C185}"/>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129B4A1B-BFC7-4BAD-AE47-4E1F3F26402D}"/>
            </a:ext>
          </a:extLst>
        </xdr:cNvPr>
        <xdr:cNvCxnSpPr/>
      </xdr:nvCxnSpPr>
      <xdr:spPr>
        <a:xfrm flipV="1">
          <a:off x="9429115" y="5763895"/>
          <a:ext cx="0" cy="1356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textlink="">
      <xdr:nvSpPr>
        <xdr:cNvPr id="116" name="【図書館】&#10;一人当たり面積最小値テキスト">
          <a:extLst>
            <a:ext uri="{FF2B5EF4-FFF2-40B4-BE49-F238E27FC236}">
              <a16:creationId xmlns:a16="http://schemas.microsoft.com/office/drawing/2014/main" id="{4F9C7B1F-5454-44EC-8A66-8DE415F52C57}"/>
            </a:ext>
          </a:extLst>
        </xdr:cNvPr>
        <xdr:cNvSpPr txBox="1"/>
      </xdr:nvSpPr>
      <xdr:spPr>
        <a:xfrm>
          <a:off x="9467850"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292382FC-0AA6-4DE6-ACC9-3FFDC2825F47}"/>
            </a:ext>
          </a:extLst>
        </xdr:cNvPr>
        <xdr:cNvCxnSpPr/>
      </xdr:nvCxnSpPr>
      <xdr:spPr>
        <a:xfrm>
          <a:off x="9356090" y="712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textlink="">
      <xdr:nvSpPr>
        <xdr:cNvPr id="118" name="【図書館】&#10;一人当たり面積最大値テキスト">
          <a:extLst>
            <a:ext uri="{FF2B5EF4-FFF2-40B4-BE49-F238E27FC236}">
              <a16:creationId xmlns:a16="http://schemas.microsoft.com/office/drawing/2014/main" id="{38E6E44A-C4F2-4B2E-9B26-4F9CC28B82CF}"/>
            </a:ext>
          </a:extLst>
        </xdr:cNvPr>
        <xdr:cNvSpPr txBox="1"/>
      </xdr:nvSpPr>
      <xdr:spPr>
        <a:xfrm>
          <a:off x="9467850" y="5544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79A07E71-520C-4E72-9E63-AAC23EC74CD2}"/>
            </a:ext>
          </a:extLst>
        </xdr:cNvPr>
        <xdr:cNvCxnSpPr/>
      </xdr:nvCxnSpPr>
      <xdr:spPr>
        <a:xfrm>
          <a:off x="9356090" y="57638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textlink="">
      <xdr:nvSpPr>
        <xdr:cNvPr id="120" name="【図書館】&#10;一人当たり面積平均値テキスト">
          <a:extLst>
            <a:ext uri="{FF2B5EF4-FFF2-40B4-BE49-F238E27FC236}">
              <a16:creationId xmlns:a16="http://schemas.microsoft.com/office/drawing/2014/main" id="{BE2BA005-1005-4FA6-AB94-098C37523826}"/>
            </a:ext>
          </a:extLst>
        </xdr:cNvPr>
        <xdr:cNvSpPr txBox="1"/>
      </xdr:nvSpPr>
      <xdr:spPr>
        <a:xfrm>
          <a:off x="9467850" y="6393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textlink="">
      <xdr:nvSpPr>
        <xdr:cNvPr id="121" name="フローチャート: 判断 120">
          <a:extLst>
            <a:ext uri="{FF2B5EF4-FFF2-40B4-BE49-F238E27FC236}">
              <a16:creationId xmlns:a16="http://schemas.microsoft.com/office/drawing/2014/main" id="{FAB2A719-BFC5-49D8-8DB2-14155B7B5626}"/>
            </a:ext>
          </a:extLst>
        </xdr:cNvPr>
        <xdr:cNvSpPr/>
      </xdr:nvSpPr>
      <xdr:spPr>
        <a:xfrm>
          <a:off x="9394190" y="6536690"/>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textlink="">
      <xdr:nvSpPr>
        <xdr:cNvPr id="122" name="フローチャート: 判断 121">
          <a:extLst>
            <a:ext uri="{FF2B5EF4-FFF2-40B4-BE49-F238E27FC236}">
              <a16:creationId xmlns:a16="http://schemas.microsoft.com/office/drawing/2014/main" id="{8F5C403C-858B-4C72-A8D4-2015F1DA2C52}"/>
            </a:ext>
          </a:extLst>
        </xdr:cNvPr>
        <xdr:cNvSpPr/>
      </xdr:nvSpPr>
      <xdr:spPr>
        <a:xfrm>
          <a:off x="8632190" y="65366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textlink="">
      <xdr:nvSpPr>
        <xdr:cNvPr id="123" name="フローチャート: 判断 122">
          <a:extLst>
            <a:ext uri="{FF2B5EF4-FFF2-40B4-BE49-F238E27FC236}">
              <a16:creationId xmlns:a16="http://schemas.microsoft.com/office/drawing/2014/main" id="{8283E68C-0C1C-4768-AB59-770209A92487}"/>
            </a:ext>
          </a:extLst>
        </xdr:cNvPr>
        <xdr:cNvSpPr/>
      </xdr:nvSpPr>
      <xdr:spPr>
        <a:xfrm>
          <a:off x="7846060" y="6569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textlink="">
      <xdr:nvSpPr>
        <xdr:cNvPr id="124" name="フローチャート: 判断 123">
          <a:extLst>
            <a:ext uri="{FF2B5EF4-FFF2-40B4-BE49-F238E27FC236}">
              <a16:creationId xmlns:a16="http://schemas.microsoft.com/office/drawing/2014/main" id="{020657DA-044E-49CF-940A-3A9DBFDF9A0D}"/>
            </a:ext>
          </a:extLst>
        </xdr:cNvPr>
        <xdr:cNvSpPr/>
      </xdr:nvSpPr>
      <xdr:spPr>
        <a:xfrm>
          <a:off x="7029450" y="65747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101600</xdr:rowOff>
    </xdr:from>
    <xdr:to>
      <xdr:col>36</xdr:col>
      <xdr:colOff>165100</xdr:colOff>
      <xdr:row>39</xdr:row>
      <xdr:rowOff>31750</xdr:rowOff>
    </xdr:to>
    <xdr:sp textlink="">
      <xdr:nvSpPr>
        <xdr:cNvPr id="125" name="フローチャート: 判断 124">
          <a:extLst>
            <a:ext uri="{FF2B5EF4-FFF2-40B4-BE49-F238E27FC236}">
              <a16:creationId xmlns:a16="http://schemas.microsoft.com/office/drawing/2014/main" id="{BF999F24-DB43-4818-A056-BA68E25390DF}"/>
            </a:ext>
          </a:extLst>
        </xdr:cNvPr>
        <xdr:cNvSpPr/>
      </xdr:nvSpPr>
      <xdr:spPr>
        <a:xfrm>
          <a:off x="6231890" y="66128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6" name="テキスト ボックス 125">
          <a:extLst>
            <a:ext uri="{FF2B5EF4-FFF2-40B4-BE49-F238E27FC236}">
              <a16:creationId xmlns:a16="http://schemas.microsoft.com/office/drawing/2014/main" id="{B31C04CA-89E7-4D33-BFDE-59A2D2693AFD}"/>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7" name="テキスト ボックス 126">
          <a:extLst>
            <a:ext uri="{FF2B5EF4-FFF2-40B4-BE49-F238E27FC236}">
              <a16:creationId xmlns:a16="http://schemas.microsoft.com/office/drawing/2014/main" id="{D26D34E3-6EAD-4AB2-9022-3398D055A4EA}"/>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8" name="テキスト ボックス 127">
          <a:extLst>
            <a:ext uri="{FF2B5EF4-FFF2-40B4-BE49-F238E27FC236}">
              <a16:creationId xmlns:a16="http://schemas.microsoft.com/office/drawing/2014/main" id="{F38CE0C4-6A60-4600-9032-AB9AA2BB5ED8}"/>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9" name="テキスト ボックス 128">
          <a:extLst>
            <a:ext uri="{FF2B5EF4-FFF2-40B4-BE49-F238E27FC236}">
              <a16:creationId xmlns:a16="http://schemas.microsoft.com/office/drawing/2014/main" id="{57552477-DBD1-495E-9297-F5352C9F3E4B}"/>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30" name="テキスト ボックス 129">
          <a:extLst>
            <a:ext uri="{FF2B5EF4-FFF2-40B4-BE49-F238E27FC236}">
              <a16:creationId xmlns:a16="http://schemas.microsoft.com/office/drawing/2014/main" id="{FF1AE4B6-555F-4427-8F2D-5BDFDD7415E0}"/>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133350</xdr:rowOff>
    </xdr:from>
    <xdr:to>
      <xdr:col>55</xdr:col>
      <xdr:colOff>50800</xdr:colOff>
      <xdr:row>40</xdr:row>
      <xdr:rowOff>63500</xdr:rowOff>
    </xdr:to>
    <xdr:sp textlink="">
      <xdr:nvSpPr>
        <xdr:cNvPr id="131" name="楕円 130">
          <a:extLst>
            <a:ext uri="{FF2B5EF4-FFF2-40B4-BE49-F238E27FC236}">
              <a16:creationId xmlns:a16="http://schemas.microsoft.com/office/drawing/2014/main" id="{5AA4F9EA-7F17-4A97-AFC2-BA666FA3BA66}"/>
            </a:ext>
          </a:extLst>
        </xdr:cNvPr>
        <xdr:cNvSpPr/>
      </xdr:nvSpPr>
      <xdr:spPr>
        <a:xfrm>
          <a:off x="9394190" y="681609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111777</xdr:rowOff>
    </xdr:from>
    <xdr:ext cx="469744" cy="259045"/>
    <xdr:sp textlink="">
      <xdr:nvSpPr>
        <xdr:cNvPr id="132" name="【図書館】&#10;一人当たり面積該当値テキスト">
          <a:extLst>
            <a:ext uri="{FF2B5EF4-FFF2-40B4-BE49-F238E27FC236}">
              <a16:creationId xmlns:a16="http://schemas.microsoft.com/office/drawing/2014/main" id="{C79EBEFF-3859-45A5-802C-686C77D74E3A}"/>
            </a:ext>
          </a:extLst>
        </xdr:cNvPr>
        <xdr:cNvSpPr txBox="1"/>
      </xdr:nvSpPr>
      <xdr:spPr>
        <a:xfrm>
          <a:off x="9467850" y="67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133350</xdr:rowOff>
    </xdr:from>
    <xdr:to>
      <xdr:col>50</xdr:col>
      <xdr:colOff>165100</xdr:colOff>
      <xdr:row>40</xdr:row>
      <xdr:rowOff>63500</xdr:rowOff>
    </xdr:to>
    <xdr:sp textlink="">
      <xdr:nvSpPr>
        <xdr:cNvPr id="133" name="楕円 132">
          <a:extLst>
            <a:ext uri="{FF2B5EF4-FFF2-40B4-BE49-F238E27FC236}">
              <a16:creationId xmlns:a16="http://schemas.microsoft.com/office/drawing/2014/main" id="{EF01D888-F64E-487C-9412-F4A6E4B6BC84}"/>
            </a:ext>
          </a:extLst>
        </xdr:cNvPr>
        <xdr:cNvSpPr/>
      </xdr:nvSpPr>
      <xdr:spPr>
        <a:xfrm>
          <a:off x="8632190" y="681609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12700</xdr:rowOff>
    </xdr:from>
    <xdr:to>
      <xdr:col>55</xdr:col>
      <xdr:colOff>0</xdr:colOff>
      <xdr:row>40</xdr:row>
      <xdr:rowOff>12700</xdr:rowOff>
    </xdr:to>
    <xdr:cxnSp macro="">
      <xdr:nvCxnSpPr>
        <xdr:cNvPr id="134" name="直線コネクタ 133">
          <a:extLst>
            <a:ext uri="{FF2B5EF4-FFF2-40B4-BE49-F238E27FC236}">
              <a16:creationId xmlns:a16="http://schemas.microsoft.com/office/drawing/2014/main" id="{A4B775F4-BFD4-43E5-934D-021C0ADA7D87}"/>
            </a:ext>
          </a:extLst>
        </xdr:cNvPr>
        <xdr:cNvCxnSpPr/>
      </xdr:nvCxnSpPr>
      <xdr:spPr>
        <a:xfrm>
          <a:off x="8686800" y="687451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133350</xdr:rowOff>
    </xdr:from>
    <xdr:to>
      <xdr:col>46</xdr:col>
      <xdr:colOff>38100</xdr:colOff>
      <xdr:row>40</xdr:row>
      <xdr:rowOff>63500</xdr:rowOff>
    </xdr:to>
    <xdr:sp textlink="">
      <xdr:nvSpPr>
        <xdr:cNvPr id="135" name="楕円 134">
          <a:extLst>
            <a:ext uri="{FF2B5EF4-FFF2-40B4-BE49-F238E27FC236}">
              <a16:creationId xmlns:a16="http://schemas.microsoft.com/office/drawing/2014/main" id="{B48838BA-C39D-4F4F-86D0-C012438C782A}"/>
            </a:ext>
          </a:extLst>
        </xdr:cNvPr>
        <xdr:cNvSpPr/>
      </xdr:nvSpPr>
      <xdr:spPr>
        <a:xfrm>
          <a:off x="7846060" y="68160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12700</xdr:rowOff>
    </xdr:from>
    <xdr:to>
      <xdr:col>50</xdr:col>
      <xdr:colOff>114300</xdr:colOff>
      <xdr:row>40</xdr:row>
      <xdr:rowOff>12700</xdr:rowOff>
    </xdr:to>
    <xdr:cxnSp macro="">
      <xdr:nvCxnSpPr>
        <xdr:cNvPr id="136" name="直線コネクタ 135">
          <a:extLst>
            <a:ext uri="{FF2B5EF4-FFF2-40B4-BE49-F238E27FC236}">
              <a16:creationId xmlns:a16="http://schemas.microsoft.com/office/drawing/2014/main" id="{5E8BE5E6-A4C1-40BB-8A5D-4AE175018840}"/>
            </a:ext>
          </a:extLst>
        </xdr:cNvPr>
        <xdr:cNvCxnSpPr/>
      </xdr:nvCxnSpPr>
      <xdr:spPr>
        <a:xfrm>
          <a:off x="7889240" y="687451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146050</xdr:rowOff>
    </xdr:from>
    <xdr:to>
      <xdr:col>41</xdr:col>
      <xdr:colOff>101600</xdr:colOff>
      <xdr:row>40</xdr:row>
      <xdr:rowOff>76200</xdr:rowOff>
    </xdr:to>
    <xdr:sp textlink="">
      <xdr:nvSpPr>
        <xdr:cNvPr id="137" name="楕円 136">
          <a:extLst>
            <a:ext uri="{FF2B5EF4-FFF2-40B4-BE49-F238E27FC236}">
              <a16:creationId xmlns:a16="http://schemas.microsoft.com/office/drawing/2014/main" id="{44EA586B-EE52-47EC-881D-7882C01CCE0E}"/>
            </a:ext>
          </a:extLst>
        </xdr:cNvPr>
        <xdr:cNvSpPr/>
      </xdr:nvSpPr>
      <xdr:spPr>
        <a:xfrm>
          <a:off x="7029450" y="683069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12700</xdr:rowOff>
    </xdr:from>
    <xdr:to>
      <xdr:col>45</xdr:col>
      <xdr:colOff>177800</xdr:colOff>
      <xdr:row>40</xdr:row>
      <xdr:rowOff>25400</xdr:rowOff>
    </xdr:to>
    <xdr:cxnSp macro="">
      <xdr:nvCxnSpPr>
        <xdr:cNvPr id="138" name="直線コネクタ 137">
          <a:extLst>
            <a:ext uri="{FF2B5EF4-FFF2-40B4-BE49-F238E27FC236}">
              <a16:creationId xmlns:a16="http://schemas.microsoft.com/office/drawing/2014/main" id="{2578964B-273D-4677-AD5B-68237688A153}"/>
            </a:ext>
          </a:extLst>
        </xdr:cNvPr>
        <xdr:cNvCxnSpPr/>
      </xdr:nvCxnSpPr>
      <xdr:spPr>
        <a:xfrm flipV="1">
          <a:off x="7084060" y="6874510"/>
          <a:ext cx="80518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133350</xdr:rowOff>
    </xdr:from>
    <xdr:to>
      <xdr:col>36</xdr:col>
      <xdr:colOff>165100</xdr:colOff>
      <xdr:row>40</xdr:row>
      <xdr:rowOff>63500</xdr:rowOff>
    </xdr:to>
    <xdr:sp textlink="">
      <xdr:nvSpPr>
        <xdr:cNvPr id="139" name="楕円 138">
          <a:extLst>
            <a:ext uri="{FF2B5EF4-FFF2-40B4-BE49-F238E27FC236}">
              <a16:creationId xmlns:a16="http://schemas.microsoft.com/office/drawing/2014/main" id="{91661C3E-5EA6-46CB-BAB1-42932AF6FBFC}"/>
            </a:ext>
          </a:extLst>
        </xdr:cNvPr>
        <xdr:cNvSpPr/>
      </xdr:nvSpPr>
      <xdr:spPr>
        <a:xfrm>
          <a:off x="6231890" y="681609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12700</xdr:rowOff>
    </xdr:from>
    <xdr:to>
      <xdr:col>41</xdr:col>
      <xdr:colOff>50800</xdr:colOff>
      <xdr:row>40</xdr:row>
      <xdr:rowOff>25400</xdr:rowOff>
    </xdr:to>
    <xdr:cxnSp macro="">
      <xdr:nvCxnSpPr>
        <xdr:cNvPr id="140" name="直線コネクタ 139">
          <a:extLst>
            <a:ext uri="{FF2B5EF4-FFF2-40B4-BE49-F238E27FC236}">
              <a16:creationId xmlns:a16="http://schemas.microsoft.com/office/drawing/2014/main" id="{5610A827-6BD0-47D1-8298-6B52CE506DB5}"/>
            </a:ext>
          </a:extLst>
        </xdr:cNvPr>
        <xdr:cNvCxnSpPr/>
      </xdr:nvCxnSpPr>
      <xdr:spPr>
        <a:xfrm>
          <a:off x="6286500" y="6874510"/>
          <a:ext cx="79756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textlink="">
      <xdr:nvSpPr>
        <xdr:cNvPr id="141" name="n_1aveValue【図書館】&#10;一人当たり面積">
          <a:extLst>
            <a:ext uri="{FF2B5EF4-FFF2-40B4-BE49-F238E27FC236}">
              <a16:creationId xmlns:a16="http://schemas.microsoft.com/office/drawing/2014/main" id="{246A37BF-12B8-4DDC-80ED-E9D2B97B8CD4}"/>
            </a:ext>
          </a:extLst>
        </xdr:cNvPr>
        <xdr:cNvSpPr txBox="1"/>
      </xdr:nvSpPr>
      <xdr:spPr>
        <a:xfrm>
          <a:off x="8454467" y="631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textlink="">
      <xdr:nvSpPr>
        <xdr:cNvPr id="142" name="n_2aveValue【図書館】&#10;一人当たり面積">
          <a:extLst>
            <a:ext uri="{FF2B5EF4-FFF2-40B4-BE49-F238E27FC236}">
              <a16:creationId xmlns:a16="http://schemas.microsoft.com/office/drawing/2014/main" id="{A47F42B3-E353-4888-BE9E-D61BD3F3DC3A}"/>
            </a:ext>
          </a:extLst>
        </xdr:cNvPr>
        <xdr:cNvSpPr txBox="1"/>
      </xdr:nvSpPr>
      <xdr:spPr>
        <a:xfrm>
          <a:off x="7673417" y="6344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textlink="">
      <xdr:nvSpPr>
        <xdr:cNvPr id="143" name="n_3aveValue【図書館】&#10;一人当たり面積">
          <a:extLst>
            <a:ext uri="{FF2B5EF4-FFF2-40B4-BE49-F238E27FC236}">
              <a16:creationId xmlns:a16="http://schemas.microsoft.com/office/drawing/2014/main" id="{C21D8B64-BE5B-4C80-B431-1FB58D6A23AA}"/>
            </a:ext>
          </a:extLst>
        </xdr:cNvPr>
        <xdr:cNvSpPr txBox="1"/>
      </xdr:nvSpPr>
      <xdr:spPr>
        <a:xfrm>
          <a:off x="6866332" y="635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48277</xdr:rowOff>
    </xdr:from>
    <xdr:ext cx="469744" cy="259045"/>
    <xdr:sp textlink="">
      <xdr:nvSpPr>
        <xdr:cNvPr id="144" name="n_4aveValue【図書館】&#10;一人当たり面積">
          <a:extLst>
            <a:ext uri="{FF2B5EF4-FFF2-40B4-BE49-F238E27FC236}">
              <a16:creationId xmlns:a16="http://schemas.microsoft.com/office/drawing/2014/main" id="{CBDBD17E-BE58-41FB-BFD7-C7E9F4F10ED6}"/>
            </a:ext>
          </a:extLst>
        </xdr:cNvPr>
        <xdr:cNvSpPr txBox="1"/>
      </xdr:nvSpPr>
      <xdr:spPr>
        <a:xfrm>
          <a:off x="6068772" y="639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54627</xdr:rowOff>
    </xdr:from>
    <xdr:ext cx="469744" cy="259045"/>
    <xdr:sp textlink="">
      <xdr:nvSpPr>
        <xdr:cNvPr id="145" name="n_1mainValue【図書館】&#10;一人当たり面積">
          <a:extLst>
            <a:ext uri="{FF2B5EF4-FFF2-40B4-BE49-F238E27FC236}">
              <a16:creationId xmlns:a16="http://schemas.microsoft.com/office/drawing/2014/main" id="{0817AF89-4339-429F-8148-F3305C01FCC2}"/>
            </a:ext>
          </a:extLst>
        </xdr:cNvPr>
        <xdr:cNvSpPr txBox="1"/>
      </xdr:nvSpPr>
      <xdr:spPr>
        <a:xfrm>
          <a:off x="8454467" y="691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54627</xdr:rowOff>
    </xdr:from>
    <xdr:ext cx="469744" cy="259045"/>
    <xdr:sp textlink="">
      <xdr:nvSpPr>
        <xdr:cNvPr id="146" name="n_2mainValue【図書館】&#10;一人当たり面積">
          <a:extLst>
            <a:ext uri="{FF2B5EF4-FFF2-40B4-BE49-F238E27FC236}">
              <a16:creationId xmlns:a16="http://schemas.microsoft.com/office/drawing/2014/main" id="{90354620-14E9-492F-A036-80F41CE3716A}"/>
            </a:ext>
          </a:extLst>
        </xdr:cNvPr>
        <xdr:cNvSpPr txBox="1"/>
      </xdr:nvSpPr>
      <xdr:spPr>
        <a:xfrm>
          <a:off x="7673417" y="691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67327</xdr:rowOff>
    </xdr:from>
    <xdr:ext cx="469744" cy="259045"/>
    <xdr:sp textlink="">
      <xdr:nvSpPr>
        <xdr:cNvPr id="147" name="n_3mainValue【図書館】&#10;一人当たり面積">
          <a:extLst>
            <a:ext uri="{FF2B5EF4-FFF2-40B4-BE49-F238E27FC236}">
              <a16:creationId xmlns:a16="http://schemas.microsoft.com/office/drawing/2014/main" id="{67D4A276-57CE-449D-B3F6-E13AD9B1F3E1}"/>
            </a:ext>
          </a:extLst>
        </xdr:cNvPr>
        <xdr:cNvSpPr txBox="1"/>
      </xdr:nvSpPr>
      <xdr:spPr>
        <a:xfrm>
          <a:off x="6866332" y="6923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54627</xdr:rowOff>
    </xdr:from>
    <xdr:ext cx="469744" cy="259045"/>
    <xdr:sp textlink="">
      <xdr:nvSpPr>
        <xdr:cNvPr id="148" name="n_4mainValue【図書館】&#10;一人当たり面積">
          <a:extLst>
            <a:ext uri="{FF2B5EF4-FFF2-40B4-BE49-F238E27FC236}">
              <a16:creationId xmlns:a16="http://schemas.microsoft.com/office/drawing/2014/main" id="{4EB4FD22-E557-4559-87EC-E2126BD5CD5C}"/>
            </a:ext>
          </a:extLst>
        </xdr:cNvPr>
        <xdr:cNvSpPr txBox="1"/>
      </xdr:nvSpPr>
      <xdr:spPr>
        <a:xfrm>
          <a:off x="6068772" y="691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9" name="正方形/長方形 148">
          <a:extLst>
            <a:ext uri="{FF2B5EF4-FFF2-40B4-BE49-F238E27FC236}">
              <a16:creationId xmlns:a16="http://schemas.microsoft.com/office/drawing/2014/main" id="{0E59C69B-AB2D-4104-B153-202F53891762}"/>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50" name="正方形/長方形 149">
          <a:extLst>
            <a:ext uri="{FF2B5EF4-FFF2-40B4-BE49-F238E27FC236}">
              <a16:creationId xmlns:a16="http://schemas.microsoft.com/office/drawing/2014/main" id="{5F5E2392-8FE1-41FD-94EB-F5A09C788280}"/>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51" name="正方形/長方形 150">
          <a:extLst>
            <a:ext uri="{FF2B5EF4-FFF2-40B4-BE49-F238E27FC236}">
              <a16:creationId xmlns:a16="http://schemas.microsoft.com/office/drawing/2014/main" id="{83080803-C069-4610-AD07-AF257562ECDF}"/>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2" name="正方形/長方形 151">
          <a:extLst>
            <a:ext uri="{FF2B5EF4-FFF2-40B4-BE49-F238E27FC236}">
              <a16:creationId xmlns:a16="http://schemas.microsoft.com/office/drawing/2014/main" id="{E753F403-764A-4577-99EE-FD16E99DA22B}"/>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3" name="正方形/長方形 152">
          <a:extLst>
            <a:ext uri="{FF2B5EF4-FFF2-40B4-BE49-F238E27FC236}">
              <a16:creationId xmlns:a16="http://schemas.microsoft.com/office/drawing/2014/main" id="{B6A4E713-52FF-43D6-8616-238EBF46C40A}"/>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4" name="正方形/長方形 153">
          <a:extLst>
            <a:ext uri="{FF2B5EF4-FFF2-40B4-BE49-F238E27FC236}">
              <a16:creationId xmlns:a16="http://schemas.microsoft.com/office/drawing/2014/main" id="{600F66F5-E815-4032-B1AB-1C400B7FB538}"/>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5" name="正方形/長方形 154">
          <a:extLst>
            <a:ext uri="{FF2B5EF4-FFF2-40B4-BE49-F238E27FC236}">
              <a16:creationId xmlns:a16="http://schemas.microsoft.com/office/drawing/2014/main" id="{3FF2C705-2946-4267-9301-FD385DFFF493}"/>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6" name="正方形/長方形 155">
          <a:extLst>
            <a:ext uri="{FF2B5EF4-FFF2-40B4-BE49-F238E27FC236}">
              <a16:creationId xmlns:a16="http://schemas.microsoft.com/office/drawing/2014/main" id="{CC59552B-0B97-4CCB-B88F-F47DB5A8DF42}"/>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7" name="テキスト ボックス 156">
          <a:extLst>
            <a:ext uri="{FF2B5EF4-FFF2-40B4-BE49-F238E27FC236}">
              <a16:creationId xmlns:a16="http://schemas.microsoft.com/office/drawing/2014/main" id="{B6015B61-1922-4CEF-8522-EDAD02308490}"/>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4C2322EB-5258-4398-8F54-1913499137F0}"/>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9" name="テキスト ボックス 158">
          <a:extLst>
            <a:ext uri="{FF2B5EF4-FFF2-40B4-BE49-F238E27FC236}">
              <a16:creationId xmlns:a16="http://schemas.microsoft.com/office/drawing/2014/main" id="{0EFD86AF-CDD7-4B3E-91C1-A1DCBAF9A877}"/>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832B9ACE-D816-4F51-85D5-565FB183FFEB}"/>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textlink="">
      <xdr:nvSpPr>
        <xdr:cNvPr id="161" name="テキスト ボックス 160">
          <a:extLst>
            <a:ext uri="{FF2B5EF4-FFF2-40B4-BE49-F238E27FC236}">
              <a16:creationId xmlns:a16="http://schemas.microsoft.com/office/drawing/2014/main" id="{FFFBC0A9-012F-43A1-A0E3-5E5AA052CDE2}"/>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AAEFDDE0-25BC-4663-A5BC-E3DBB27EBDB8}"/>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textlink="">
      <xdr:nvSpPr>
        <xdr:cNvPr id="163" name="テキスト ボックス 162">
          <a:extLst>
            <a:ext uri="{FF2B5EF4-FFF2-40B4-BE49-F238E27FC236}">
              <a16:creationId xmlns:a16="http://schemas.microsoft.com/office/drawing/2014/main" id="{3476535D-C686-4D78-94BB-7621B3E25FD3}"/>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BD477C0F-1DE1-48A5-990B-0E341005A983}"/>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textlink="">
      <xdr:nvSpPr>
        <xdr:cNvPr id="165" name="テキスト ボックス 164">
          <a:extLst>
            <a:ext uri="{FF2B5EF4-FFF2-40B4-BE49-F238E27FC236}">
              <a16:creationId xmlns:a16="http://schemas.microsoft.com/office/drawing/2014/main" id="{DC5E4089-76D1-4AAB-A5EA-80918A3A006E}"/>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8FC7EC63-4069-4AE0-B4F5-C0CDA2D5F2B3}"/>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textlink="">
      <xdr:nvSpPr>
        <xdr:cNvPr id="167" name="テキスト ボックス 166">
          <a:extLst>
            <a:ext uri="{FF2B5EF4-FFF2-40B4-BE49-F238E27FC236}">
              <a16:creationId xmlns:a16="http://schemas.microsoft.com/office/drawing/2014/main" id="{C737C8FD-BC60-49A1-9FC2-9443EC52C1E9}"/>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E9EAF9C0-19CA-4F15-B9DC-5EFBE0D203A2}"/>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textlink="">
      <xdr:nvSpPr>
        <xdr:cNvPr id="169" name="テキスト ボックス 168">
          <a:extLst>
            <a:ext uri="{FF2B5EF4-FFF2-40B4-BE49-F238E27FC236}">
              <a16:creationId xmlns:a16="http://schemas.microsoft.com/office/drawing/2014/main" id="{C5F0AAA9-E6E8-4155-A84E-5939D05C1CAF}"/>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1357EDB4-63DD-4007-861E-9F3AEE349F9B}"/>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textlink="">
      <xdr:nvSpPr>
        <xdr:cNvPr id="171" name="テキスト ボックス 170">
          <a:extLst>
            <a:ext uri="{FF2B5EF4-FFF2-40B4-BE49-F238E27FC236}">
              <a16:creationId xmlns:a16="http://schemas.microsoft.com/office/drawing/2014/main" id="{E6BE50B9-0777-4DDB-8A29-E2C5C8CE03E1}"/>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textlink="">
      <xdr:nvSpPr>
        <xdr:cNvPr id="172" name="【体育館・プール】&#10;有形固定資産減価償却率グラフ枠">
          <a:extLst>
            <a:ext uri="{FF2B5EF4-FFF2-40B4-BE49-F238E27FC236}">
              <a16:creationId xmlns:a16="http://schemas.microsoft.com/office/drawing/2014/main" id="{04069CCB-6037-48C3-B027-D800A9FE7034}"/>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88C37789-C449-4340-B22D-18A721B855EA}"/>
            </a:ext>
          </a:extLst>
        </xdr:cNvPr>
        <xdr:cNvCxnSpPr/>
      </xdr:nvCxnSpPr>
      <xdr:spPr>
        <a:xfrm flipV="1">
          <a:off x="4173855" y="9551670"/>
          <a:ext cx="0" cy="1436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textlink="">
      <xdr:nvSpPr>
        <xdr:cNvPr id="174" name="【体育館・プール】&#10;有形固定資産減価償却率最小値テキスト">
          <a:extLst>
            <a:ext uri="{FF2B5EF4-FFF2-40B4-BE49-F238E27FC236}">
              <a16:creationId xmlns:a16="http://schemas.microsoft.com/office/drawing/2014/main" id="{A8A40BF5-82BB-4469-B3B2-5930DDF92E38}"/>
            </a:ext>
          </a:extLst>
        </xdr:cNvPr>
        <xdr:cNvSpPr txBox="1"/>
      </xdr:nvSpPr>
      <xdr:spPr>
        <a:xfrm>
          <a:off x="4212590"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82AFFB91-FE45-4E23-B2DD-B776DB1C3A9F}"/>
            </a:ext>
          </a:extLst>
        </xdr:cNvPr>
        <xdr:cNvCxnSpPr/>
      </xdr:nvCxnSpPr>
      <xdr:spPr>
        <a:xfrm>
          <a:off x="4112260" y="10988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textlink="">
      <xdr:nvSpPr>
        <xdr:cNvPr id="176" name="【体育館・プール】&#10;有形固定資産減価償却率最大値テキスト">
          <a:extLst>
            <a:ext uri="{FF2B5EF4-FFF2-40B4-BE49-F238E27FC236}">
              <a16:creationId xmlns:a16="http://schemas.microsoft.com/office/drawing/2014/main" id="{1D593EA9-6407-4589-8F31-FAAC2538DDC4}"/>
            </a:ext>
          </a:extLst>
        </xdr:cNvPr>
        <xdr:cNvSpPr txBox="1"/>
      </xdr:nvSpPr>
      <xdr:spPr>
        <a:xfrm>
          <a:off x="4212590" y="932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19E07B9C-2F5D-41BA-A455-285E55895A14}"/>
            </a:ext>
          </a:extLst>
        </xdr:cNvPr>
        <xdr:cNvCxnSpPr/>
      </xdr:nvCxnSpPr>
      <xdr:spPr>
        <a:xfrm>
          <a:off x="4112260" y="95516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59072</xdr:rowOff>
    </xdr:from>
    <xdr:ext cx="405111" cy="259045"/>
    <xdr:sp textlink="">
      <xdr:nvSpPr>
        <xdr:cNvPr id="178" name="【体育館・プール】&#10;有形固定資産減価償却率平均値テキスト">
          <a:extLst>
            <a:ext uri="{FF2B5EF4-FFF2-40B4-BE49-F238E27FC236}">
              <a16:creationId xmlns:a16="http://schemas.microsoft.com/office/drawing/2014/main" id="{FD826CF2-6706-414E-BA28-949D4D58AB74}"/>
            </a:ext>
          </a:extLst>
        </xdr:cNvPr>
        <xdr:cNvSpPr txBox="1"/>
      </xdr:nvSpPr>
      <xdr:spPr>
        <a:xfrm>
          <a:off x="4212590" y="10342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textlink="">
      <xdr:nvSpPr>
        <xdr:cNvPr id="179" name="フローチャート: 判断 178">
          <a:extLst>
            <a:ext uri="{FF2B5EF4-FFF2-40B4-BE49-F238E27FC236}">
              <a16:creationId xmlns:a16="http://schemas.microsoft.com/office/drawing/2014/main" id="{515B82FE-67CC-4978-B6D2-79BCFB601839}"/>
            </a:ext>
          </a:extLst>
        </xdr:cNvPr>
        <xdr:cNvSpPr/>
      </xdr:nvSpPr>
      <xdr:spPr>
        <a:xfrm>
          <a:off x="4131310" y="1036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textlink="">
      <xdr:nvSpPr>
        <xdr:cNvPr id="180" name="フローチャート: 判断 179">
          <a:extLst>
            <a:ext uri="{FF2B5EF4-FFF2-40B4-BE49-F238E27FC236}">
              <a16:creationId xmlns:a16="http://schemas.microsoft.com/office/drawing/2014/main" id="{D8BF913F-213B-499E-A281-0AF6A56D2376}"/>
            </a:ext>
          </a:extLst>
        </xdr:cNvPr>
        <xdr:cNvSpPr/>
      </xdr:nvSpPr>
      <xdr:spPr>
        <a:xfrm>
          <a:off x="3388360" y="1035240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textlink="">
      <xdr:nvSpPr>
        <xdr:cNvPr id="181" name="フローチャート: 判断 180">
          <a:extLst>
            <a:ext uri="{FF2B5EF4-FFF2-40B4-BE49-F238E27FC236}">
              <a16:creationId xmlns:a16="http://schemas.microsoft.com/office/drawing/2014/main" id="{5EA73FD8-8C1C-41CF-BEB4-A7DBC6F54E7B}"/>
            </a:ext>
          </a:extLst>
        </xdr:cNvPr>
        <xdr:cNvSpPr/>
      </xdr:nvSpPr>
      <xdr:spPr>
        <a:xfrm>
          <a:off x="2571750" y="103124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textlink="">
      <xdr:nvSpPr>
        <xdr:cNvPr id="182" name="フローチャート: 判断 181">
          <a:extLst>
            <a:ext uri="{FF2B5EF4-FFF2-40B4-BE49-F238E27FC236}">
              <a16:creationId xmlns:a16="http://schemas.microsoft.com/office/drawing/2014/main" id="{1204E119-10E3-4882-8B16-425585494A2C}"/>
            </a:ext>
          </a:extLst>
        </xdr:cNvPr>
        <xdr:cNvSpPr/>
      </xdr:nvSpPr>
      <xdr:spPr>
        <a:xfrm>
          <a:off x="1774190" y="102990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textlink="">
      <xdr:nvSpPr>
        <xdr:cNvPr id="183" name="フローチャート: 判断 182">
          <a:extLst>
            <a:ext uri="{FF2B5EF4-FFF2-40B4-BE49-F238E27FC236}">
              <a16:creationId xmlns:a16="http://schemas.microsoft.com/office/drawing/2014/main" id="{30628EAC-4F15-45EB-A02F-6D0738BDCA56}"/>
            </a:ext>
          </a:extLst>
        </xdr:cNvPr>
        <xdr:cNvSpPr/>
      </xdr:nvSpPr>
      <xdr:spPr>
        <a:xfrm>
          <a:off x="988060" y="103181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4" name="テキスト ボックス 183">
          <a:extLst>
            <a:ext uri="{FF2B5EF4-FFF2-40B4-BE49-F238E27FC236}">
              <a16:creationId xmlns:a16="http://schemas.microsoft.com/office/drawing/2014/main" id="{193DE70F-D449-4DB5-99D9-E5CBA59D0641}"/>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5" name="テキスト ボックス 184">
          <a:extLst>
            <a:ext uri="{FF2B5EF4-FFF2-40B4-BE49-F238E27FC236}">
              <a16:creationId xmlns:a16="http://schemas.microsoft.com/office/drawing/2014/main" id="{304094D0-9850-4CC0-8AD8-D73258232D44}"/>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6" name="テキスト ボックス 185">
          <a:extLst>
            <a:ext uri="{FF2B5EF4-FFF2-40B4-BE49-F238E27FC236}">
              <a16:creationId xmlns:a16="http://schemas.microsoft.com/office/drawing/2014/main" id="{AC29E5C8-4A0E-42A8-9F6B-740D6389542A}"/>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7" name="テキスト ボックス 186">
          <a:extLst>
            <a:ext uri="{FF2B5EF4-FFF2-40B4-BE49-F238E27FC236}">
              <a16:creationId xmlns:a16="http://schemas.microsoft.com/office/drawing/2014/main" id="{EA1C851A-2B06-48F2-90F6-F0CAD62A8A48}"/>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8" name="テキスト ボックス 187">
          <a:extLst>
            <a:ext uri="{FF2B5EF4-FFF2-40B4-BE49-F238E27FC236}">
              <a16:creationId xmlns:a16="http://schemas.microsoft.com/office/drawing/2014/main" id="{8B9F70A6-9651-47D4-9ECA-2C07039F48E6}"/>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xdr:rowOff>
    </xdr:from>
    <xdr:to>
      <xdr:col>24</xdr:col>
      <xdr:colOff>114300</xdr:colOff>
      <xdr:row>59</xdr:row>
      <xdr:rowOff>102235</xdr:rowOff>
    </xdr:to>
    <xdr:sp textlink="">
      <xdr:nvSpPr>
        <xdr:cNvPr id="189" name="楕円 188">
          <a:extLst>
            <a:ext uri="{FF2B5EF4-FFF2-40B4-BE49-F238E27FC236}">
              <a16:creationId xmlns:a16="http://schemas.microsoft.com/office/drawing/2014/main" id="{88794986-8F97-4C68-AC2E-CD4ED9330694}"/>
            </a:ext>
          </a:extLst>
        </xdr:cNvPr>
        <xdr:cNvSpPr/>
      </xdr:nvSpPr>
      <xdr:spPr>
        <a:xfrm>
          <a:off x="4131310" y="101161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23512</xdr:rowOff>
    </xdr:from>
    <xdr:ext cx="405111" cy="259045"/>
    <xdr:sp textlink="">
      <xdr:nvSpPr>
        <xdr:cNvPr id="190" name="【体育館・プール】&#10;有形固定資産減価償却率該当値テキスト">
          <a:extLst>
            <a:ext uri="{FF2B5EF4-FFF2-40B4-BE49-F238E27FC236}">
              <a16:creationId xmlns:a16="http://schemas.microsoft.com/office/drawing/2014/main" id="{A20B143B-CCB2-4773-8A73-B8CDBB867729}"/>
            </a:ext>
          </a:extLst>
        </xdr:cNvPr>
        <xdr:cNvSpPr txBox="1"/>
      </xdr:nvSpPr>
      <xdr:spPr>
        <a:xfrm>
          <a:off x="4212590"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133985</xdr:rowOff>
    </xdr:from>
    <xdr:to>
      <xdr:col>20</xdr:col>
      <xdr:colOff>38100</xdr:colOff>
      <xdr:row>59</xdr:row>
      <xdr:rowOff>64135</xdr:rowOff>
    </xdr:to>
    <xdr:sp textlink="">
      <xdr:nvSpPr>
        <xdr:cNvPr id="191" name="楕円 190">
          <a:extLst>
            <a:ext uri="{FF2B5EF4-FFF2-40B4-BE49-F238E27FC236}">
              <a16:creationId xmlns:a16="http://schemas.microsoft.com/office/drawing/2014/main" id="{33983803-87DF-4C66-9051-B6A06F8AD998}"/>
            </a:ext>
          </a:extLst>
        </xdr:cNvPr>
        <xdr:cNvSpPr/>
      </xdr:nvSpPr>
      <xdr:spPr>
        <a:xfrm>
          <a:off x="3388360" y="100742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13335</xdr:rowOff>
    </xdr:from>
    <xdr:to>
      <xdr:col>24</xdr:col>
      <xdr:colOff>63500</xdr:colOff>
      <xdr:row>59</xdr:row>
      <xdr:rowOff>51435</xdr:rowOff>
    </xdr:to>
    <xdr:cxnSp macro="">
      <xdr:nvCxnSpPr>
        <xdr:cNvPr id="192" name="直線コネクタ 191">
          <a:extLst>
            <a:ext uri="{FF2B5EF4-FFF2-40B4-BE49-F238E27FC236}">
              <a16:creationId xmlns:a16="http://schemas.microsoft.com/office/drawing/2014/main" id="{55EFC3E5-092D-4CED-8E52-B7D4BE9EBF0D}"/>
            </a:ext>
          </a:extLst>
        </xdr:cNvPr>
        <xdr:cNvCxnSpPr/>
      </xdr:nvCxnSpPr>
      <xdr:spPr>
        <a:xfrm>
          <a:off x="3431540" y="10132695"/>
          <a:ext cx="7429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95885</xdr:rowOff>
    </xdr:from>
    <xdr:to>
      <xdr:col>15</xdr:col>
      <xdr:colOff>101600</xdr:colOff>
      <xdr:row>59</xdr:row>
      <xdr:rowOff>26035</xdr:rowOff>
    </xdr:to>
    <xdr:sp textlink="">
      <xdr:nvSpPr>
        <xdr:cNvPr id="193" name="楕円 192">
          <a:extLst>
            <a:ext uri="{FF2B5EF4-FFF2-40B4-BE49-F238E27FC236}">
              <a16:creationId xmlns:a16="http://schemas.microsoft.com/office/drawing/2014/main" id="{57C43781-B668-4459-9D17-BA0D10529B92}"/>
            </a:ext>
          </a:extLst>
        </xdr:cNvPr>
        <xdr:cNvSpPr/>
      </xdr:nvSpPr>
      <xdr:spPr>
        <a:xfrm>
          <a:off x="2571750" y="100361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146685</xdr:rowOff>
    </xdr:from>
    <xdr:to>
      <xdr:col>19</xdr:col>
      <xdr:colOff>177800</xdr:colOff>
      <xdr:row>59</xdr:row>
      <xdr:rowOff>13335</xdr:rowOff>
    </xdr:to>
    <xdr:cxnSp macro="">
      <xdr:nvCxnSpPr>
        <xdr:cNvPr id="194" name="直線コネクタ 193">
          <a:extLst>
            <a:ext uri="{FF2B5EF4-FFF2-40B4-BE49-F238E27FC236}">
              <a16:creationId xmlns:a16="http://schemas.microsoft.com/office/drawing/2014/main" id="{555FB4B8-50AE-4898-AECE-8EFFB959D716}"/>
            </a:ext>
          </a:extLst>
        </xdr:cNvPr>
        <xdr:cNvCxnSpPr/>
      </xdr:nvCxnSpPr>
      <xdr:spPr>
        <a:xfrm>
          <a:off x="2626360" y="10088880"/>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57785</xdr:rowOff>
    </xdr:from>
    <xdr:to>
      <xdr:col>10</xdr:col>
      <xdr:colOff>165100</xdr:colOff>
      <xdr:row>58</xdr:row>
      <xdr:rowOff>159385</xdr:rowOff>
    </xdr:to>
    <xdr:sp textlink="">
      <xdr:nvSpPr>
        <xdr:cNvPr id="195" name="楕円 194">
          <a:extLst>
            <a:ext uri="{FF2B5EF4-FFF2-40B4-BE49-F238E27FC236}">
              <a16:creationId xmlns:a16="http://schemas.microsoft.com/office/drawing/2014/main" id="{0103818F-6EB2-49A5-8287-5AA4F67A55E2}"/>
            </a:ext>
          </a:extLst>
        </xdr:cNvPr>
        <xdr:cNvSpPr/>
      </xdr:nvSpPr>
      <xdr:spPr>
        <a:xfrm>
          <a:off x="1774190" y="999807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108585</xdr:rowOff>
    </xdr:from>
    <xdr:to>
      <xdr:col>15</xdr:col>
      <xdr:colOff>50800</xdr:colOff>
      <xdr:row>58</xdr:row>
      <xdr:rowOff>146685</xdr:rowOff>
    </xdr:to>
    <xdr:cxnSp macro="">
      <xdr:nvCxnSpPr>
        <xdr:cNvPr id="196" name="直線コネクタ 195">
          <a:extLst>
            <a:ext uri="{FF2B5EF4-FFF2-40B4-BE49-F238E27FC236}">
              <a16:creationId xmlns:a16="http://schemas.microsoft.com/office/drawing/2014/main" id="{7FCA12E1-A562-4284-A9B7-0423C57DEECA}"/>
            </a:ext>
          </a:extLst>
        </xdr:cNvPr>
        <xdr:cNvCxnSpPr/>
      </xdr:nvCxnSpPr>
      <xdr:spPr>
        <a:xfrm>
          <a:off x="1828800" y="1005078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19685</xdr:rowOff>
    </xdr:from>
    <xdr:to>
      <xdr:col>6</xdr:col>
      <xdr:colOff>38100</xdr:colOff>
      <xdr:row>58</xdr:row>
      <xdr:rowOff>121285</xdr:rowOff>
    </xdr:to>
    <xdr:sp textlink="">
      <xdr:nvSpPr>
        <xdr:cNvPr id="197" name="楕円 196">
          <a:extLst>
            <a:ext uri="{FF2B5EF4-FFF2-40B4-BE49-F238E27FC236}">
              <a16:creationId xmlns:a16="http://schemas.microsoft.com/office/drawing/2014/main" id="{F8C4C62F-0094-4F2F-B4C3-A0A01D039E7E}"/>
            </a:ext>
          </a:extLst>
        </xdr:cNvPr>
        <xdr:cNvSpPr/>
      </xdr:nvSpPr>
      <xdr:spPr>
        <a:xfrm>
          <a:off x="988060" y="995997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70485</xdr:rowOff>
    </xdr:from>
    <xdr:to>
      <xdr:col>10</xdr:col>
      <xdr:colOff>114300</xdr:colOff>
      <xdr:row>58</xdr:row>
      <xdr:rowOff>108585</xdr:rowOff>
    </xdr:to>
    <xdr:cxnSp macro="">
      <xdr:nvCxnSpPr>
        <xdr:cNvPr id="198" name="直線コネクタ 197">
          <a:extLst>
            <a:ext uri="{FF2B5EF4-FFF2-40B4-BE49-F238E27FC236}">
              <a16:creationId xmlns:a16="http://schemas.microsoft.com/office/drawing/2014/main" id="{936B48C5-04E3-40DA-84A7-D7CB91F287CB}"/>
            </a:ext>
          </a:extLst>
        </xdr:cNvPr>
        <xdr:cNvCxnSpPr/>
      </xdr:nvCxnSpPr>
      <xdr:spPr>
        <a:xfrm>
          <a:off x="1031240" y="1001268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textlink="">
      <xdr:nvSpPr>
        <xdr:cNvPr id="199" name="n_1aveValue【体育館・プール】&#10;有形固定資産減価償却率">
          <a:extLst>
            <a:ext uri="{FF2B5EF4-FFF2-40B4-BE49-F238E27FC236}">
              <a16:creationId xmlns:a16="http://schemas.microsoft.com/office/drawing/2014/main" id="{BDB58D04-68BD-4D73-AB56-E327F5594C4A}"/>
            </a:ext>
          </a:extLst>
        </xdr:cNvPr>
        <xdr:cNvSpPr txBox="1"/>
      </xdr:nvSpPr>
      <xdr:spPr>
        <a:xfrm>
          <a:off x="32391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120032</xdr:rowOff>
    </xdr:from>
    <xdr:ext cx="405111" cy="259045"/>
    <xdr:sp textlink="">
      <xdr:nvSpPr>
        <xdr:cNvPr id="200" name="n_2aveValue【体育館・プール】&#10;有形固定資産減価償却率">
          <a:extLst>
            <a:ext uri="{FF2B5EF4-FFF2-40B4-BE49-F238E27FC236}">
              <a16:creationId xmlns:a16="http://schemas.microsoft.com/office/drawing/2014/main" id="{4E8C91F8-3EAD-45E3-A6ED-91CB367F23D1}"/>
            </a:ext>
          </a:extLst>
        </xdr:cNvPr>
        <xdr:cNvSpPr txBox="1"/>
      </xdr:nvSpPr>
      <xdr:spPr>
        <a:xfrm>
          <a:off x="2439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102887</xdr:rowOff>
    </xdr:from>
    <xdr:ext cx="405111" cy="259045"/>
    <xdr:sp textlink="">
      <xdr:nvSpPr>
        <xdr:cNvPr id="201" name="n_3aveValue【体育館・プール】&#10;有形固定資産減価償却率">
          <a:extLst>
            <a:ext uri="{FF2B5EF4-FFF2-40B4-BE49-F238E27FC236}">
              <a16:creationId xmlns:a16="http://schemas.microsoft.com/office/drawing/2014/main" id="{F3DB19BD-7C35-4068-BD48-EE3E76C8DBB6}"/>
            </a:ext>
          </a:extLst>
        </xdr:cNvPr>
        <xdr:cNvSpPr txBox="1"/>
      </xdr:nvSpPr>
      <xdr:spPr>
        <a:xfrm>
          <a:off x="164148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textlink="">
      <xdr:nvSpPr>
        <xdr:cNvPr id="202" name="n_4aveValue【体育館・プール】&#10;有形固定資産減価償却率">
          <a:extLst>
            <a:ext uri="{FF2B5EF4-FFF2-40B4-BE49-F238E27FC236}">
              <a16:creationId xmlns:a16="http://schemas.microsoft.com/office/drawing/2014/main" id="{858B5807-A988-49C1-9834-78A34616F685}"/>
            </a:ext>
          </a:extLst>
        </xdr:cNvPr>
        <xdr:cNvSpPr txBox="1"/>
      </xdr:nvSpPr>
      <xdr:spPr>
        <a:xfrm>
          <a:off x="85535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80662</xdr:rowOff>
    </xdr:from>
    <xdr:ext cx="405111" cy="259045"/>
    <xdr:sp textlink="">
      <xdr:nvSpPr>
        <xdr:cNvPr id="203" name="n_1mainValue【体育館・プール】&#10;有形固定資産減価償却率">
          <a:extLst>
            <a:ext uri="{FF2B5EF4-FFF2-40B4-BE49-F238E27FC236}">
              <a16:creationId xmlns:a16="http://schemas.microsoft.com/office/drawing/2014/main" id="{337F45D6-5A7F-4F4F-B8BC-B46E0585F78F}"/>
            </a:ext>
          </a:extLst>
        </xdr:cNvPr>
        <xdr:cNvSpPr txBox="1"/>
      </xdr:nvSpPr>
      <xdr:spPr>
        <a:xfrm>
          <a:off x="32391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42562</xdr:rowOff>
    </xdr:from>
    <xdr:ext cx="405111" cy="259045"/>
    <xdr:sp textlink="">
      <xdr:nvSpPr>
        <xdr:cNvPr id="204" name="n_2mainValue【体育館・プール】&#10;有形固定資産減価償却率">
          <a:extLst>
            <a:ext uri="{FF2B5EF4-FFF2-40B4-BE49-F238E27FC236}">
              <a16:creationId xmlns:a16="http://schemas.microsoft.com/office/drawing/2014/main" id="{33D9E191-C746-4EAC-B11F-9BF5469649CA}"/>
            </a:ext>
          </a:extLst>
        </xdr:cNvPr>
        <xdr:cNvSpPr txBox="1"/>
      </xdr:nvSpPr>
      <xdr:spPr>
        <a:xfrm>
          <a:off x="2439044"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4462</xdr:rowOff>
    </xdr:from>
    <xdr:ext cx="405111" cy="259045"/>
    <xdr:sp textlink="">
      <xdr:nvSpPr>
        <xdr:cNvPr id="205" name="n_3mainValue【体育館・プール】&#10;有形固定資産減価償却率">
          <a:extLst>
            <a:ext uri="{FF2B5EF4-FFF2-40B4-BE49-F238E27FC236}">
              <a16:creationId xmlns:a16="http://schemas.microsoft.com/office/drawing/2014/main" id="{C68F3515-C0EB-48AD-8624-97C0D7E3351B}"/>
            </a:ext>
          </a:extLst>
        </xdr:cNvPr>
        <xdr:cNvSpPr txBox="1"/>
      </xdr:nvSpPr>
      <xdr:spPr>
        <a:xfrm>
          <a:off x="164148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137812</xdr:rowOff>
    </xdr:from>
    <xdr:ext cx="405111" cy="259045"/>
    <xdr:sp textlink="">
      <xdr:nvSpPr>
        <xdr:cNvPr id="206" name="n_4mainValue【体育館・プール】&#10;有形固定資産減価償却率">
          <a:extLst>
            <a:ext uri="{FF2B5EF4-FFF2-40B4-BE49-F238E27FC236}">
              <a16:creationId xmlns:a16="http://schemas.microsoft.com/office/drawing/2014/main" id="{00BD170B-3215-4DF1-B30C-46D75E02F26C}"/>
            </a:ext>
          </a:extLst>
        </xdr:cNvPr>
        <xdr:cNvSpPr txBox="1"/>
      </xdr:nvSpPr>
      <xdr:spPr>
        <a:xfrm>
          <a:off x="855354" y="973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7" name="正方形/長方形 206">
          <a:extLst>
            <a:ext uri="{FF2B5EF4-FFF2-40B4-BE49-F238E27FC236}">
              <a16:creationId xmlns:a16="http://schemas.microsoft.com/office/drawing/2014/main" id="{1D56044F-F0A5-4AEE-B16D-FEA64796F1F6}"/>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8" name="正方形/長方形 207">
          <a:extLst>
            <a:ext uri="{FF2B5EF4-FFF2-40B4-BE49-F238E27FC236}">
              <a16:creationId xmlns:a16="http://schemas.microsoft.com/office/drawing/2014/main" id="{3DB1B1C1-5164-47FA-BFA3-B24FA9ABBBD4}"/>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9" name="正方形/長方形 208">
          <a:extLst>
            <a:ext uri="{FF2B5EF4-FFF2-40B4-BE49-F238E27FC236}">
              <a16:creationId xmlns:a16="http://schemas.microsoft.com/office/drawing/2014/main" id="{B5294B03-B786-4F60-B045-F53BF6BDDA88}"/>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10" name="正方形/長方形 209">
          <a:extLst>
            <a:ext uri="{FF2B5EF4-FFF2-40B4-BE49-F238E27FC236}">
              <a16:creationId xmlns:a16="http://schemas.microsoft.com/office/drawing/2014/main" id="{91AAB298-4800-418C-977D-77A6145F30BB}"/>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11" name="正方形/長方形 210">
          <a:extLst>
            <a:ext uri="{FF2B5EF4-FFF2-40B4-BE49-F238E27FC236}">
              <a16:creationId xmlns:a16="http://schemas.microsoft.com/office/drawing/2014/main" id="{ABBFEC33-04B4-4F79-AEF4-3E6E8FE63536}"/>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2" name="正方形/長方形 211">
          <a:extLst>
            <a:ext uri="{FF2B5EF4-FFF2-40B4-BE49-F238E27FC236}">
              <a16:creationId xmlns:a16="http://schemas.microsoft.com/office/drawing/2014/main" id="{65D1D374-CD77-4B89-96C1-5D9D8E7A4826}"/>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3" name="正方形/長方形 212">
          <a:extLst>
            <a:ext uri="{FF2B5EF4-FFF2-40B4-BE49-F238E27FC236}">
              <a16:creationId xmlns:a16="http://schemas.microsoft.com/office/drawing/2014/main" id="{7B41AA0F-0863-459C-B847-FBF2AD402C2C}"/>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4" name="正方形/長方形 213">
          <a:extLst>
            <a:ext uri="{FF2B5EF4-FFF2-40B4-BE49-F238E27FC236}">
              <a16:creationId xmlns:a16="http://schemas.microsoft.com/office/drawing/2014/main" id="{93C719F6-81B8-4DE6-8681-BBBA853A3EFE}"/>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5" name="テキスト ボックス 214">
          <a:extLst>
            <a:ext uri="{FF2B5EF4-FFF2-40B4-BE49-F238E27FC236}">
              <a16:creationId xmlns:a16="http://schemas.microsoft.com/office/drawing/2014/main" id="{13222603-7289-466A-BFFB-BFD78EA6641B}"/>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E0F26EA3-5324-4F21-A618-96178CBAE09A}"/>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FBD6DA16-F3B9-4631-9C11-92AEFB166F6A}"/>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textlink="">
      <xdr:nvSpPr>
        <xdr:cNvPr id="218" name="テキスト ボックス 217">
          <a:extLst>
            <a:ext uri="{FF2B5EF4-FFF2-40B4-BE49-F238E27FC236}">
              <a16:creationId xmlns:a16="http://schemas.microsoft.com/office/drawing/2014/main" id="{4F83BCFA-F9D7-436C-AF50-F2FDD14FA838}"/>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31013507-A001-4D28-BEF9-CDFD5F737B8C}"/>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textlink="">
      <xdr:nvSpPr>
        <xdr:cNvPr id="220" name="テキスト ボックス 219">
          <a:extLst>
            <a:ext uri="{FF2B5EF4-FFF2-40B4-BE49-F238E27FC236}">
              <a16:creationId xmlns:a16="http://schemas.microsoft.com/office/drawing/2014/main" id="{C556A992-22DE-444B-8783-7C19F9E6A1F8}"/>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FE176E6-7784-4B67-B600-FEC69EFD8239}"/>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textlink="">
      <xdr:nvSpPr>
        <xdr:cNvPr id="222" name="テキスト ボックス 221">
          <a:extLst>
            <a:ext uri="{FF2B5EF4-FFF2-40B4-BE49-F238E27FC236}">
              <a16:creationId xmlns:a16="http://schemas.microsoft.com/office/drawing/2014/main" id="{350E598F-448E-4265-933D-A8E208DBBA3D}"/>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BA2FA14B-3C6D-4ED8-A2F3-D0985711C19A}"/>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textlink="">
      <xdr:nvSpPr>
        <xdr:cNvPr id="224" name="テキスト ボックス 223">
          <a:extLst>
            <a:ext uri="{FF2B5EF4-FFF2-40B4-BE49-F238E27FC236}">
              <a16:creationId xmlns:a16="http://schemas.microsoft.com/office/drawing/2014/main" id="{E8E1736A-2FD1-4E96-9489-1B7B8494AB87}"/>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80C2916-0933-4C50-B5C8-760336614AF5}"/>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textlink="">
      <xdr:nvSpPr>
        <xdr:cNvPr id="226" name="テキスト ボックス 225">
          <a:extLst>
            <a:ext uri="{FF2B5EF4-FFF2-40B4-BE49-F238E27FC236}">
              <a16:creationId xmlns:a16="http://schemas.microsoft.com/office/drawing/2014/main" id="{F32C4765-D05B-4024-BEC2-EF472EC4A9C7}"/>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2FD6DA1-7362-4D37-9E11-FC67FF7F79A5}"/>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textlink="">
      <xdr:nvSpPr>
        <xdr:cNvPr id="228" name="テキスト ボックス 227">
          <a:extLst>
            <a:ext uri="{FF2B5EF4-FFF2-40B4-BE49-F238E27FC236}">
              <a16:creationId xmlns:a16="http://schemas.microsoft.com/office/drawing/2014/main" id="{73C9C08F-B02F-4A2F-AA89-F6D2C9B31C12}"/>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9" name="【体育館・プール】&#10;一人当たり面積グラフ枠">
          <a:extLst>
            <a:ext uri="{FF2B5EF4-FFF2-40B4-BE49-F238E27FC236}">
              <a16:creationId xmlns:a16="http://schemas.microsoft.com/office/drawing/2014/main" id="{14B51849-2698-4AE4-BFF4-D75DA4173320}"/>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9E73C823-5888-4249-959B-5A16B878E444}"/>
            </a:ext>
          </a:extLst>
        </xdr:cNvPr>
        <xdr:cNvCxnSpPr/>
      </xdr:nvCxnSpPr>
      <xdr:spPr>
        <a:xfrm flipV="1">
          <a:off x="9429115" y="951357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textlink="">
      <xdr:nvSpPr>
        <xdr:cNvPr id="231" name="【体育館・プール】&#10;一人当たり面積最小値テキスト">
          <a:extLst>
            <a:ext uri="{FF2B5EF4-FFF2-40B4-BE49-F238E27FC236}">
              <a16:creationId xmlns:a16="http://schemas.microsoft.com/office/drawing/2014/main" id="{F15C87A0-ECD6-4F1D-ACB3-230C10BB0241}"/>
            </a:ext>
          </a:extLst>
        </xdr:cNvPr>
        <xdr:cNvSpPr txBox="1"/>
      </xdr:nvSpPr>
      <xdr:spPr>
        <a:xfrm>
          <a:off x="9467850" y="1103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894BBAF0-95DF-4950-BC88-743D9922A183}"/>
            </a:ext>
          </a:extLst>
        </xdr:cNvPr>
        <xdr:cNvCxnSpPr/>
      </xdr:nvCxnSpPr>
      <xdr:spPr>
        <a:xfrm>
          <a:off x="9356090" y="110299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textlink="">
      <xdr:nvSpPr>
        <xdr:cNvPr id="233" name="【体育館・プール】&#10;一人当たり面積最大値テキスト">
          <a:extLst>
            <a:ext uri="{FF2B5EF4-FFF2-40B4-BE49-F238E27FC236}">
              <a16:creationId xmlns:a16="http://schemas.microsoft.com/office/drawing/2014/main" id="{39D81171-EC02-4D39-971A-5264A1E4C8BC}"/>
            </a:ext>
          </a:extLst>
        </xdr:cNvPr>
        <xdr:cNvSpPr txBox="1"/>
      </xdr:nvSpPr>
      <xdr:spPr>
        <a:xfrm>
          <a:off x="9467850" y="928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951963E1-54D4-4BCB-A9C4-466553729BEB}"/>
            </a:ext>
          </a:extLst>
        </xdr:cNvPr>
        <xdr:cNvCxnSpPr/>
      </xdr:nvCxnSpPr>
      <xdr:spPr>
        <a:xfrm>
          <a:off x="9356090" y="951357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textlink="">
      <xdr:nvSpPr>
        <xdr:cNvPr id="235" name="【体育館・プール】&#10;一人当たり面積平均値テキスト">
          <a:extLst>
            <a:ext uri="{FF2B5EF4-FFF2-40B4-BE49-F238E27FC236}">
              <a16:creationId xmlns:a16="http://schemas.microsoft.com/office/drawing/2014/main" id="{B752AD01-DB3A-4034-A2F8-0197A0335EDE}"/>
            </a:ext>
          </a:extLst>
        </xdr:cNvPr>
        <xdr:cNvSpPr txBox="1"/>
      </xdr:nvSpPr>
      <xdr:spPr>
        <a:xfrm>
          <a:off x="9467850" y="10468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textlink="">
      <xdr:nvSpPr>
        <xdr:cNvPr id="236" name="フローチャート: 判断 235">
          <a:extLst>
            <a:ext uri="{FF2B5EF4-FFF2-40B4-BE49-F238E27FC236}">
              <a16:creationId xmlns:a16="http://schemas.microsoft.com/office/drawing/2014/main" id="{84CAA76B-0415-4936-B318-5D674C42DABD}"/>
            </a:ext>
          </a:extLst>
        </xdr:cNvPr>
        <xdr:cNvSpPr/>
      </xdr:nvSpPr>
      <xdr:spPr>
        <a:xfrm>
          <a:off x="9394190" y="1061720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textlink="">
      <xdr:nvSpPr>
        <xdr:cNvPr id="237" name="フローチャート: 判断 236">
          <a:extLst>
            <a:ext uri="{FF2B5EF4-FFF2-40B4-BE49-F238E27FC236}">
              <a16:creationId xmlns:a16="http://schemas.microsoft.com/office/drawing/2014/main" id="{E7896BE4-7A56-47AF-AE0B-4866A2FF06DD}"/>
            </a:ext>
          </a:extLst>
        </xdr:cNvPr>
        <xdr:cNvSpPr/>
      </xdr:nvSpPr>
      <xdr:spPr>
        <a:xfrm>
          <a:off x="8632190" y="106133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textlink="">
      <xdr:nvSpPr>
        <xdr:cNvPr id="238" name="フローチャート: 判断 237">
          <a:extLst>
            <a:ext uri="{FF2B5EF4-FFF2-40B4-BE49-F238E27FC236}">
              <a16:creationId xmlns:a16="http://schemas.microsoft.com/office/drawing/2014/main" id="{90BA40EC-9E45-4FEC-ABA6-0661F076F024}"/>
            </a:ext>
          </a:extLst>
        </xdr:cNvPr>
        <xdr:cNvSpPr/>
      </xdr:nvSpPr>
      <xdr:spPr>
        <a:xfrm>
          <a:off x="7846060" y="106133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textlink="">
      <xdr:nvSpPr>
        <xdr:cNvPr id="239" name="フローチャート: 判断 238">
          <a:extLst>
            <a:ext uri="{FF2B5EF4-FFF2-40B4-BE49-F238E27FC236}">
              <a16:creationId xmlns:a16="http://schemas.microsoft.com/office/drawing/2014/main" id="{D81D098B-2DEC-40BC-B564-E21208DF21BD}"/>
            </a:ext>
          </a:extLst>
        </xdr:cNvPr>
        <xdr:cNvSpPr/>
      </xdr:nvSpPr>
      <xdr:spPr>
        <a:xfrm>
          <a:off x="7029450" y="106095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53975</xdr:rowOff>
    </xdr:from>
    <xdr:to>
      <xdr:col>36</xdr:col>
      <xdr:colOff>165100</xdr:colOff>
      <xdr:row>61</xdr:row>
      <xdr:rowOff>155575</xdr:rowOff>
    </xdr:to>
    <xdr:sp textlink="">
      <xdr:nvSpPr>
        <xdr:cNvPr id="240" name="フローチャート: 判断 239">
          <a:extLst>
            <a:ext uri="{FF2B5EF4-FFF2-40B4-BE49-F238E27FC236}">
              <a16:creationId xmlns:a16="http://schemas.microsoft.com/office/drawing/2014/main" id="{6039D429-8A61-493F-8779-4C72BB93F3FD}"/>
            </a:ext>
          </a:extLst>
        </xdr:cNvPr>
        <xdr:cNvSpPr/>
      </xdr:nvSpPr>
      <xdr:spPr>
        <a:xfrm>
          <a:off x="6231890" y="105162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41" name="テキスト ボックス 240">
          <a:extLst>
            <a:ext uri="{FF2B5EF4-FFF2-40B4-BE49-F238E27FC236}">
              <a16:creationId xmlns:a16="http://schemas.microsoft.com/office/drawing/2014/main" id="{473E0D55-2987-4737-8D75-40AD2CCC9CE9}"/>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2" name="テキスト ボックス 241">
          <a:extLst>
            <a:ext uri="{FF2B5EF4-FFF2-40B4-BE49-F238E27FC236}">
              <a16:creationId xmlns:a16="http://schemas.microsoft.com/office/drawing/2014/main" id="{BB104415-88F7-42AD-9CE1-DB6C332AD904}"/>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3" name="テキスト ボックス 242">
          <a:extLst>
            <a:ext uri="{FF2B5EF4-FFF2-40B4-BE49-F238E27FC236}">
              <a16:creationId xmlns:a16="http://schemas.microsoft.com/office/drawing/2014/main" id="{CCF4477F-861D-4B7B-B964-51685403C265}"/>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4" name="テキスト ボックス 243">
          <a:extLst>
            <a:ext uri="{FF2B5EF4-FFF2-40B4-BE49-F238E27FC236}">
              <a16:creationId xmlns:a16="http://schemas.microsoft.com/office/drawing/2014/main" id="{EFCA3788-2C97-4EA9-A18C-62184A024D63}"/>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5" name="テキスト ボックス 244">
          <a:extLst>
            <a:ext uri="{FF2B5EF4-FFF2-40B4-BE49-F238E27FC236}">
              <a16:creationId xmlns:a16="http://schemas.microsoft.com/office/drawing/2014/main" id="{F35D80FE-6B1B-4108-AFE8-409490C5DEA8}"/>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86360</xdr:rowOff>
    </xdr:from>
    <xdr:to>
      <xdr:col>55</xdr:col>
      <xdr:colOff>50800</xdr:colOff>
      <xdr:row>63</xdr:row>
      <xdr:rowOff>16510</xdr:rowOff>
    </xdr:to>
    <xdr:sp textlink="">
      <xdr:nvSpPr>
        <xdr:cNvPr id="246" name="楕円 245">
          <a:extLst>
            <a:ext uri="{FF2B5EF4-FFF2-40B4-BE49-F238E27FC236}">
              <a16:creationId xmlns:a16="http://schemas.microsoft.com/office/drawing/2014/main" id="{58D60386-64DB-4ED3-A76B-79812B75C8BE}"/>
            </a:ext>
          </a:extLst>
        </xdr:cNvPr>
        <xdr:cNvSpPr/>
      </xdr:nvSpPr>
      <xdr:spPr>
        <a:xfrm>
          <a:off x="9394190" y="1071816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64787</xdr:rowOff>
    </xdr:from>
    <xdr:ext cx="469744" cy="259045"/>
    <xdr:sp textlink="">
      <xdr:nvSpPr>
        <xdr:cNvPr id="247" name="【体育館・プール】&#10;一人当たり面積該当値テキスト">
          <a:extLst>
            <a:ext uri="{FF2B5EF4-FFF2-40B4-BE49-F238E27FC236}">
              <a16:creationId xmlns:a16="http://schemas.microsoft.com/office/drawing/2014/main" id="{A806816B-1F21-41E0-A492-7E5AFF1883E1}"/>
            </a:ext>
          </a:extLst>
        </xdr:cNvPr>
        <xdr:cNvSpPr txBox="1"/>
      </xdr:nvSpPr>
      <xdr:spPr>
        <a:xfrm>
          <a:off x="9467850" y="1069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86360</xdr:rowOff>
    </xdr:from>
    <xdr:to>
      <xdr:col>50</xdr:col>
      <xdr:colOff>165100</xdr:colOff>
      <xdr:row>63</xdr:row>
      <xdr:rowOff>16510</xdr:rowOff>
    </xdr:to>
    <xdr:sp textlink="">
      <xdr:nvSpPr>
        <xdr:cNvPr id="248" name="楕円 247">
          <a:extLst>
            <a:ext uri="{FF2B5EF4-FFF2-40B4-BE49-F238E27FC236}">
              <a16:creationId xmlns:a16="http://schemas.microsoft.com/office/drawing/2014/main" id="{F696C12F-AEA7-41E0-A3C4-EA6339DA5386}"/>
            </a:ext>
          </a:extLst>
        </xdr:cNvPr>
        <xdr:cNvSpPr/>
      </xdr:nvSpPr>
      <xdr:spPr>
        <a:xfrm>
          <a:off x="8632190" y="107181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137160</xdr:rowOff>
    </xdr:from>
    <xdr:to>
      <xdr:col>55</xdr:col>
      <xdr:colOff>0</xdr:colOff>
      <xdr:row>62</xdr:row>
      <xdr:rowOff>137160</xdr:rowOff>
    </xdr:to>
    <xdr:cxnSp macro="">
      <xdr:nvCxnSpPr>
        <xdr:cNvPr id="249" name="直線コネクタ 248">
          <a:extLst>
            <a:ext uri="{FF2B5EF4-FFF2-40B4-BE49-F238E27FC236}">
              <a16:creationId xmlns:a16="http://schemas.microsoft.com/office/drawing/2014/main" id="{6C849ACC-735E-442A-AE86-79DEFB1F7D70}"/>
            </a:ext>
          </a:extLst>
        </xdr:cNvPr>
        <xdr:cNvCxnSpPr/>
      </xdr:nvCxnSpPr>
      <xdr:spPr>
        <a:xfrm>
          <a:off x="8686800" y="107632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86360</xdr:rowOff>
    </xdr:from>
    <xdr:to>
      <xdr:col>46</xdr:col>
      <xdr:colOff>38100</xdr:colOff>
      <xdr:row>63</xdr:row>
      <xdr:rowOff>16510</xdr:rowOff>
    </xdr:to>
    <xdr:sp textlink="">
      <xdr:nvSpPr>
        <xdr:cNvPr id="250" name="楕円 249">
          <a:extLst>
            <a:ext uri="{FF2B5EF4-FFF2-40B4-BE49-F238E27FC236}">
              <a16:creationId xmlns:a16="http://schemas.microsoft.com/office/drawing/2014/main" id="{4683B053-56BE-4F88-8CC8-CF2D536685F7}"/>
            </a:ext>
          </a:extLst>
        </xdr:cNvPr>
        <xdr:cNvSpPr/>
      </xdr:nvSpPr>
      <xdr:spPr>
        <a:xfrm>
          <a:off x="7846060" y="107181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137160</xdr:rowOff>
    </xdr:from>
    <xdr:to>
      <xdr:col>50</xdr:col>
      <xdr:colOff>114300</xdr:colOff>
      <xdr:row>62</xdr:row>
      <xdr:rowOff>137160</xdr:rowOff>
    </xdr:to>
    <xdr:cxnSp macro="">
      <xdr:nvCxnSpPr>
        <xdr:cNvPr id="251" name="直線コネクタ 250">
          <a:extLst>
            <a:ext uri="{FF2B5EF4-FFF2-40B4-BE49-F238E27FC236}">
              <a16:creationId xmlns:a16="http://schemas.microsoft.com/office/drawing/2014/main" id="{288B65A2-B56E-4AF7-9298-4B1887947879}"/>
            </a:ext>
          </a:extLst>
        </xdr:cNvPr>
        <xdr:cNvCxnSpPr/>
      </xdr:nvCxnSpPr>
      <xdr:spPr>
        <a:xfrm>
          <a:off x="7889240" y="107632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86360</xdr:rowOff>
    </xdr:from>
    <xdr:to>
      <xdr:col>41</xdr:col>
      <xdr:colOff>101600</xdr:colOff>
      <xdr:row>63</xdr:row>
      <xdr:rowOff>16510</xdr:rowOff>
    </xdr:to>
    <xdr:sp textlink="">
      <xdr:nvSpPr>
        <xdr:cNvPr id="252" name="楕円 251">
          <a:extLst>
            <a:ext uri="{FF2B5EF4-FFF2-40B4-BE49-F238E27FC236}">
              <a16:creationId xmlns:a16="http://schemas.microsoft.com/office/drawing/2014/main" id="{DADB45A4-A396-4D8A-9021-A3D0B5CF3CF5}"/>
            </a:ext>
          </a:extLst>
        </xdr:cNvPr>
        <xdr:cNvSpPr/>
      </xdr:nvSpPr>
      <xdr:spPr>
        <a:xfrm>
          <a:off x="7029450" y="107181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137160</xdr:rowOff>
    </xdr:from>
    <xdr:to>
      <xdr:col>45</xdr:col>
      <xdr:colOff>177800</xdr:colOff>
      <xdr:row>62</xdr:row>
      <xdr:rowOff>137160</xdr:rowOff>
    </xdr:to>
    <xdr:cxnSp macro="">
      <xdr:nvCxnSpPr>
        <xdr:cNvPr id="253" name="直線コネクタ 252">
          <a:extLst>
            <a:ext uri="{FF2B5EF4-FFF2-40B4-BE49-F238E27FC236}">
              <a16:creationId xmlns:a16="http://schemas.microsoft.com/office/drawing/2014/main" id="{8F98CFA3-2371-4F58-A9DC-53B28491CD89}"/>
            </a:ext>
          </a:extLst>
        </xdr:cNvPr>
        <xdr:cNvCxnSpPr/>
      </xdr:nvCxnSpPr>
      <xdr:spPr>
        <a:xfrm>
          <a:off x="7084060" y="107632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88265</xdr:rowOff>
    </xdr:from>
    <xdr:to>
      <xdr:col>36</xdr:col>
      <xdr:colOff>165100</xdr:colOff>
      <xdr:row>63</xdr:row>
      <xdr:rowOff>18415</xdr:rowOff>
    </xdr:to>
    <xdr:sp textlink="">
      <xdr:nvSpPr>
        <xdr:cNvPr id="254" name="楕円 253">
          <a:extLst>
            <a:ext uri="{FF2B5EF4-FFF2-40B4-BE49-F238E27FC236}">
              <a16:creationId xmlns:a16="http://schemas.microsoft.com/office/drawing/2014/main" id="{21490934-DD49-4590-8468-D4C37856E835}"/>
            </a:ext>
          </a:extLst>
        </xdr:cNvPr>
        <xdr:cNvSpPr/>
      </xdr:nvSpPr>
      <xdr:spPr>
        <a:xfrm>
          <a:off x="6231890" y="1072197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137160</xdr:rowOff>
    </xdr:from>
    <xdr:to>
      <xdr:col>41</xdr:col>
      <xdr:colOff>50800</xdr:colOff>
      <xdr:row>62</xdr:row>
      <xdr:rowOff>139065</xdr:rowOff>
    </xdr:to>
    <xdr:cxnSp macro="">
      <xdr:nvCxnSpPr>
        <xdr:cNvPr id="255" name="直線コネクタ 254">
          <a:extLst>
            <a:ext uri="{FF2B5EF4-FFF2-40B4-BE49-F238E27FC236}">
              <a16:creationId xmlns:a16="http://schemas.microsoft.com/office/drawing/2014/main" id="{ACE8A469-E748-4188-B2B0-770B411E4374}"/>
            </a:ext>
          </a:extLst>
        </xdr:cNvPr>
        <xdr:cNvCxnSpPr/>
      </xdr:nvCxnSpPr>
      <xdr:spPr>
        <a:xfrm flipV="1">
          <a:off x="6286500" y="1076325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textlink="">
      <xdr:nvSpPr>
        <xdr:cNvPr id="256" name="n_1aveValue【体育館・プール】&#10;一人当たり面積">
          <a:extLst>
            <a:ext uri="{FF2B5EF4-FFF2-40B4-BE49-F238E27FC236}">
              <a16:creationId xmlns:a16="http://schemas.microsoft.com/office/drawing/2014/main" id="{417396F8-A4BB-41A0-9C76-9ADC5D44FF59}"/>
            </a:ext>
          </a:extLst>
        </xdr:cNvPr>
        <xdr:cNvSpPr txBox="1"/>
      </xdr:nvSpPr>
      <xdr:spPr>
        <a:xfrm>
          <a:off x="845446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textlink="">
      <xdr:nvSpPr>
        <xdr:cNvPr id="257" name="n_2aveValue【体育館・プール】&#10;一人当たり面積">
          <a:extLst>
            <a:ext uri="{FF2B5EF4-FFF2-40B4-BE49-F238E27FC236}">
              <a16:creationId xmlns:a16="http://schemas.microsoft.com/office/drawing/2014/main" id="{D791C578-C5E2-4B0C-9034-A3CFFE165294}"/>
            </a:ext>
          </a:extLst>
        </xdr:cNvPr>
        <xdr:cNvSpPr txBox="1"/>
      </xdr:nvSpPr>
      <xdr:spPr>
        <a:xfrm>
          <a:off x="767341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textlink="">
      <xdr:nvSpPr>
        <xdr:cNvPr id="258" name="n_3aveValue【体育館・プール】&#10;一人当たり面積">
          <a:extLst>
            <a:ext uri="{FF2B5EF4-FFF2-40B4-BE49-F238E27FC236}">
              <a16:creationId xmlns:a16="http://schemas.microsoft.com/office/drawing/2014/main" id="{7D1EC057-3832-47F2-8531-7C1CE75692BD}"/>
            </a:ext>
          </a:extLst>
        </xdr:cNvPr>
        <xdr:cNvSpPr txBox="1"/>
      </xdr:nvSpPr>
      <xdr:spPr>
        <a:xfrm>
          <a:off x="6866332"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652</xdr:rowOff>
    </xdr:from>
    <xdr:ext cx="469744" cy="259045"/>
    <xdr:sp textlink="">
      <xdr:nvSpPr>
        <xdr:cNvPr id="259" name="n_4aveValue【体育館・プール】&#10;一人当たり面積">
          <a:extLst>
            <a:ext uri="{FF2B5EF4-FFF2-40B4-BE49-F238E27FC236}">
              <a16:creationId xmlns:a16="http://schemas.microsoft.com/office/drawing/2014/main" id="{24748339-34F4-4A48-BAE8-FF768B880392}"/>
            </a:ext>
          </a:extLst>
        </xdr:cNvPr>
        <xdr:cNvSpPr txBox="1"/>
      </xdr:nvSpPr>
      <xdr:spPr>
        <a:xfrm>
          <a:off x="6068772" y="1028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7637</xdr:rowOff>
    </xdr:from>
    <xdr:ext cx="469744" cy="259045"/>
    <xdr:sp textlink="">
      <xdr:nvSpPr>
        <xdr:cNvPr id="260" name="n_1mainValue【体育館・プール】&#10;一人当たり面積">
          <a:extLst>
            <a:ext uri="{FF2B5EF4-FFF2-40B4-BE49-F238E27FC236}">
              <a16:creationId xmlns:a16="http://schemas.microsoft.com/office/drawing/2014/main" id="{3E0CEAB5-0EF2-40BE-AE83-668EDE6AF92B}"/>
            </a:ext>
          </a:extLst>
        </xdr:cNvPr>
        <xdr:cNvSpPr txBox="1"/>
      </xdr:nvSpPr>
      <xdr:spPr>
        <a:xfrm>
          <a:off x="8454467" y="1081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7637</xdr:rowOff>
    </xdr:from>
    <xdr:ext cx="469744" cy="259045"/>
    <xdr:sp textlink="">
      <xdr:nvSpPr>
        <xdr:cNvPr id="261" name="n_2mainValue【体育館・プール】&#10;一人当たり面積">
          <a:extLst>
            <a:ext uri="{FF2B5EF4-FFF2-40B4-BE49-F238E27FC236}">
              <a16:creationId xmlns:a16="http://schemas.microsoft.com/office/drawing/2014/main" id="{0951F01C-D90C-43CD-A156-5A693908FE0D}"/>
            </a:ext>
          </a:extLst>
        </xdr:cNvPr>
        <xdr:cNvSpPr txBox="1"/>
      </xdr:nvSpPr>
      <xdr:spPr>
        <a:xfrm>
          <a:off x="7673417" y="1081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textlink="">
      <xdr:nvSpPr>
        <xdr:cNvPr id="262" name="n_3mainValue【体育館・プール】&#10;一人当たり面積">
          <a:extLst>
            <a:ext uri="{FF2B5EF4-FFF2-40B4-BE49-F238E27FC236}">
              <a16:creationId xmlns:a16="http://schemas.microsoft.com/office/drawing/2014/main" id="{23645C6E-E8C4-4B91-9990-B2B351B1B3BD}"/>
            </a:ext>
          </a:extLst>
        </xdr:cNvPr>
        <xdr:cNvSpPr txBox="1"/>
      </xdr:nvSpPr>
      <xdr:spPr>
        <a:xfrm>
          <a:off x="6866332" y="1081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9542</xdr:rowOff>
    </xdr:from>
    <xdr:ext cx="469744" cy="259045"/>
    <xdr:sp textlink="">
      <xdr:nvSpPr>
        <xdr:cNvPr id="263" name="n_4mainValue【体育館・プール】&#10;一人当たり面積">
          <a:extLst>
            <a:ext uri="{FF2B5EF4-FFF2-40B4-BE49-F238E27FC236}">
              <a16:creationId xmlns:a16="http://schemas.microsoft.com/office/drawing/2014/main" id="{A6A77B5A-8EF6-4D2B-9638-D1E9AB0D8DCE}"/>
            </a:ext>
          </a:extLst>
        </xdr:cNvPr>
        <xdr:cNvSpPr txBox="1"/>
      </xdr:nvSpPr>
      <xdr:spPr>
        <a:xfrm>
          <a:off x="6068772"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4" name="正方形/長方形 263">
          <a:extLst>
            <a:ext uri="{FF2B5EF4-FFF2-40B4-BE49-F238E27FC236}">
              <a16:creationId xmlns:a16="http://schemas.microsoft.com/office/drawing/2014/main" id="{35D89747-BE3B-4DC0-ACE0-F8490A425BC3}"/>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5" name="正方形/長方形 264">
          <a:extLst>
            <a:ext uri="{FF2B5EF4-FFF2-40B4-BE49-F238E27FC236}">
              <a16:creationId xmlns:a16="http://schemas.microsoft.com/office/drawing/2014/main" id="{87AEF400-61E3-4F8D-9951-ED4E02015588}"/>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6" name="正方形/長方形 265">
          <a:extLst>
            <a:ext uri="{FF2B5EF4-FFF2-40B4-BE49-F238E27FC236}">
              <a16:creationId xmlns:a16="http://schemas.microsoft.com/office/drawing/2014/main" id="{F593F733-D056-4209-9B05-BB3F7E080620}"/>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7" name="正方形/長方形 266">
          <a:extLst>
            <a:ext uri="{FF2B5EF4-FFF2-40B4-BE49-F238E27FC236}">
              <a16:creationId xmlns:a16="http://schemas.microsoft.com/office/drawing/2014/main" id="{EDB17FB4-49CF-4F74-AEFC-E7AD60C38B37}"/>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8" name="正方形/長方形 267">
          <a:extLst>
            <a:ext uri="{FF2B5EF4-FFF2-40B4-BE49-F238E27FC236}">
              <a16:creationId xmlns:a16="http://schemas.microsoft.com/office/drawing/2014/main" id="{5876C47C-5AF0-4824-B664-AA4EA435EF1B}"/>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9" name="正方形/長方形 268">
          <a:extLst>
            <a:ext uri="{FF2B5EF4-FFF2-40B4-BE49-F238E27FC236}">
              <a16:creationId xmlns:a16="http://schemas.microsoft.com/office/drawing/2014/main" id="{DA25CF5B-086C-4DB4-9A2E-C8CFBB0DFC1E}"/>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70" name="正方形/長方形 269">
          <a:extLst>
            <a:ext uri="{FF2B5EF4-FFF2-40B4-BE49-F238E27FC236}">
              <a16:creationId xmlns:a16="http://schemas.microsoft.com/office/drawing/2014/main" id="{20A2FCAA-54DA-40F1-9CE0-33B6BA22352F}"/>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71" name="正方形/長方形 270">
          <a:extLst>
            <a:ext uri="{FF2B5EF4-FFF2-40B4-BE49-F238E27FC236}">
              <a16:creationId xmlns:a16="http://schemas.microsoft.com/office/drawing/2014/main" id="{FC635705-FAC2-4210-9136-34670755CE76}"/>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2" name="テキスト ボックス 271">
          <a:extLst>
            <a:ext uri="{FF2B5EF4-FFF2-40B4-BE49-F238E27FC236}">
              <a16:creationId xmlns:a16="http://schemas.microsoft.com/office/drawing/2014/main" id="{8C6868E9-78D5-49B0-B0B1-4774087DEBCD}"/>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BA515D8-F1AC-467A-97AA-F581F1DAFC6B}"/>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4" name="テキスト ボックス 273">
          <a:extLst>
            <a:ext uri="{FF2B5EF4-FFF2-40B4-BE49-F238E27FC236}">
              <a16:creationId xmlns:a16="http://schemas.microsoft.com/office/drawing/2014/main" id="{22566F15-8458-4991-9EE8-2EF3E79D77A8}"/>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E38A928C-C4DC-44A6-A8BD-0359F88409EE}"/>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textlink="">
      <xdr:nvSpPr>
        <xdr:cNvPr id="276" name="テキスト ボックス 275">
          <a:extLst>
            <a:ext uri="{FF2B5EF4-FFF2-40B4-BE49-F238E27FC236}">
              <a16:creationId xmlns:a16="http://schemas.microsoft.com/office/drawing/2014/main" id="{B095F816-B1C1-4C00-BCAF-79F817D22465}"/>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F29EA2F-D10D-4B7E-8FA4-BAACAC312F22}"/>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textlink="">
      <xdr:nvSpPr>
        <xdr:cNvPr id="278" name="テキスト ボックス 277">
          <a:extLst>
            <a:ext uri="{FF2B5EF4-FFF2-40B4-BE49-F238E27FC236}">
              <a16:creationId xmlns:a16="http://schemas.microsoft.com/office/drawing/2014/main" id="{5365D379-D85E-4D82-BBB8-EA444BFA24A3}"/>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B77BB50F-560E-4878-9A80-CF946FC48071}"/>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textlink="">
      <xdr:nvSpPr>
        <xdr:cNvPr id="280" name="テキスト ボックス 279">
          <a:extLst>
            <a:ext uri="{FF2B5EF4-FFF2-40B4-BE49-F238E27FC236}">
              <a16:creationId xmlns:a16="http://schemas.microsoft.com/office/drawing/2014/main" id="{8003D1EB-1BE4-460F-8A70-138FB4965F2C}"/>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19365BD-597F-463B-86E6-481D6AD9F641}"/>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textlink="">
      <xdr:nvSpPr>
        <xdr:cNvPr id="282" name="テキスト ボックス 281">
          <a:extLst>
            <a:ext uri="{FF2B5EF4-FFF2-40B4-BE49-F238E27FC236}">
              <a16:creationId xmlns:a16="http://schemas.microsoft.com/office/drawing/2014/main" id="{BB29B314-F9FE-428B-B888-1D782879DABB}"/>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53D6983B-0672-403D-8CF1-E98BA3EFE75A}"/>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textlink="">
      <xdr:nvSpPr>
        <xdr:cNvPr id="284" name="テキスト ボックス 283">
          <a:extLst>
            <a:ext uri="{FF2B5EF4-FFF2-40B4-BE49-F238E27FC236}">
              <a16:creationId xmlns:a16="http://schemas.microsoft.com/office/drawing/2014/main" id="{BBE29F66-E5BB-4E29-8AE3-6D6604FA6F77}"/>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7026C29-40F6-4925-9F63-99E2D5EB1E3A}"/>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textlink="">
      <xdr:nvSpPr>
        <xdr:cNvPr id="286" name="テキスト ボックス 285">
          <a:extLst>
            <a:ext uri="{FF2B5EF4-FFF2-40B4-BE49-F238E27FC236}">
              <a16:creationId xmlns:a16="http://schemas.microsoft.com/office/drawing/2014/main" id="{D8F26A99-9B39-47CF-9985-F7D7C6986005}"/>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287" name="【福祉施設】&#10;有形固定資産減価償却率グラフ枠">
          <a:extLst>
            <a:ext uri="{FF2B5EF4-FFF2-40B4-BE49-F238E27FC236}">
              <a16:creationId xmlns:a16="http://schemas.microsoft.com/office/drawing/2014/main" id="{D4C72C9D-1C69-4139-8327-DD5A0D5FC6C7}"/>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F07A3D4C-0EC8-42D3-9339-079105A92F2E}"/>
            </a:ext>
          </a:extLst>
        </xdr:cNvPr>
        <xdr:cNvCxnSpPr/>
      </xdr:nvCxnSpPr>
      <xdr:spPr>
        <a:xfrm flipV="1">
          <a:off x="4173855" y="13563599"/>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textlink="">
      <xdr:nvSpPr>
        <xdr:cNvPr id="289" name="【福祉施設】&#10;有形固定資産減価償却率最小値テキスト">
          <a:extLst>
            <a:ext uri="{FF2B5EF4-FFF2-40B4-BE49-F238E27FC236}">
              <a16:creationId xmlns:a16="http://schemas.microsoft.com/office/drawing/2014/main" id="{B58A58D2-AFD9-487C-8083-1E0C58C24232}"/>
            </a:ext>
          </a:extLst>
        </xdr:cNvPr>
        <xdr:cNvSpPr txBox="1"/>
      </xdr:nvSpPr>
      <xdr:spPr>
        <a:xfrm>
          <a:off x="421259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8EF27CBB-FB91-4BAD-8818-AD235EBC6EA5}"/>
            </a:ext>
          </a:extLst>
        </xdr:cNvPr>
        <xdr:cNvCxnSpPr/>
      </xdr:nvCxnSpPr>
      <xdr:spPr>
        <a:xfrm>
          <a:off x="4112260" y="148532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textlink="">
      <xdr:nvSpPr>
        <xdr:cNvPr id="291" name="【福祉施設】&#10;有形固定資産減価償却率最大値テキスト">
          <a:extLst>
            <a:ext uri="{FF2B5EF4-FFF2-40B4-BE49-F238E27FC236}">
              <a16:creationId xmlns:a16="http://schemas.microsoft.com/office/drawing/2014/main" id="{474B540D-0A51-472D-A9A1-17B7F05F2330}"/>
            </a:ext>
          </a:extLst>
        </xdr:cNvPr>
        <xdr:cNvSpPr txBox="1"/>
      </xdr:nvSpPr>
      <xdr:spPr>
        <a:xfrm>
          <a:off x="4212590" y="13331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43453738-E450-4220-AF2C-AEFF8D903C21}"/>
            </a:ext>
          </a:extLst>
        </xdr:cNvPr>
        <xdr:cNvCxnSpPr/>
      </xdr:nvCxnSpPr>
      <xdr:spPr>
        <a:xfrm>
          <a:off x="4112260" y="135635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textlink="">
      <xdr:nvSpPr>
        <xdr:cNvPr id="293" name="【福祉施設】&#10;有形固定資産減価償却率平均値テキスト">
          <a:extLst>
            <a:ext uri="{FF2B5EF4-FFF2-40B4-BE49-F238E27FC236}">
              <a16:creationId xmlns:a16="http://schemas.microsoft.com/office/drawing/2014/main" id="{A896F47F-D976-45A6-A158-D1ED2F880A0B}"/>
            </a:ext>
          </a:extLst>
        </xdr:cNvPr>
        <xdr:cNvSpPr txBox="1"/>
      </xdr:nvSpPr>
      <xdr:spPr>
        <a:xfrm>
          <a:off x="4212590" y="13981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textlink="">
      <xdr:nvSpPr>
        <xdr:cNvPr id="294" name="フローチャート: 判断 293">
          <a:extLst>
            <a:ext uri="{FF2B5EF4-FFF2-40B4-BE49-F238E27FC236}">
              <a16:creationId xmlns:a16="http://schemas.microsoft.com/office/drawing/2014/main" id="{2BB00D77-E64C-4577-813E-2CF7A4BFEFEF}"/>
            </a:ext>
          </a:extLst>
        </xdr:cNvPr>
        <xdr:cNvSpPr/>
      </xdr:nvSpPr>
      <xdr:spPr>
        <a:xfrm>
          <a:off x="4131310" y="141338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textlink="">
      <xdr:nvSpPr>
        <xdr:cNvPr id="295" name="フローチャート: 判断 294">
          <a:extLst>
            <a:ext uri="{FF2B5EF4-FFF2-40B4-BE49-F238E27FC236}">
              <a16:creationId xmlns:a16="http://schemas.microsoft.com/office/drawing/2014/main" id="{90614122-4348-485D-B1D0-1F5DC6AB2F52}"/>
            </a:ext>
          </a:extLst>
        </xdr:cNvPr>
        <xdr:cNvSpPr/>
      </xdr:nvSpPr>
      <xdr:spPr>
        <a:xfrm>
          <a:off x="3388360" y="141166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textlink="">
      <xdr:nvSpPr>
        <xdr:cNvPr id="296" name="フローチャート: 判断 295">
          <a:extLst>
            <a:ext uri="{FF2B5EF4-FFF2-40B4-BE49-F238E27FC236}">
              <a16:creationId xmlns:a16="http://schemas.microsoft.com/office/drawing/2014/main" id="{27E6789D-99F6-464E-800F-1B37ED9B588E}"/>
            </a:ext>
          </a:extLst>
        </xdr:cNvPr>
        <xdr:cNvSpPr/>
      </xdr:nvSpPr>
      <xdr:spPr>
        <a:xfrm>
          <a:off x="2571750" y="1411287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textlink="">
      <xdr:nvSpPr>
        <xdr:cNvPr id="297" name="フローチャート: 判断 296">
          <a:extLst>
            <a:ext uri="{FF2B5EF4-FFF2-40B4-BE49-F238E27FC236}">
              <a16:creationId xmlns:a16="http://schemas.microsoft.com/office/drawing/2014/main" id="{C17F6A06-EDEB-4F03-9A2A-667B2E6B6141}"/>
            </a:ext>
          </a:extLst>
        </xdr:cNvPr>
        <xdr:cNvSpPr/>
      </xdr:nvSpPr>
      <xdr:spPr>
        <a:xfrm>
          <a:off x="1774190" y="140957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textlink="">
      <xdr:nvSpPr>
        <xdr:cNvPr id="298" name="フローチャート: 判断 297">
          <a:extLst>
            <a:ext uri="{FF2B5EF4-FFF2-40B4-BE49-F238E27FC236}">
              <a16:creationId xmlns:a16="http://schemas.microsoft.com/office/drawing/2014/main" id="{AE129933-DE95-418C-BEE4-6E2B6FBA6A5C}"/>
            </a:ext>
          </a:extLst>
        </xdr:cNvPr>
        <xdr:cNvSpPr/>
      </xdr:nvSpPr>
      <xdr:spPr>
        <a:xfrm>
          <a:off x="988060" y="1395285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9" name="テキスト ボックス 298">
          <a:extLst>
            <a:ext uri="{FF2B5EF4-FFF2-40B4-BE49-F238E27FC236}">
              <a16:creationId xmlns:a16="http://schemas.microsoft.com/office/drawing/2014/main" id="{AD80F5A8-A3EF-44EA-82D0-50B8DD863105}"/>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300" name="テキスト ボックス 299">
          <a:extLst>
            <a:ext uri="{FF2B5EF4-FFF2-40B4-BE49-F238E27FC236}">
              <a16:creationId xmlns:a16="http://schemas.microsoft.com/office/drawing/2014/main" id="{6B7C9B09-EB99-4CC2-A5F4-F09D8CB2A3EB}"/>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1" name="テキスト ボックス 300">
          <a:extLst>
            <a:ext uri="{FF2B5EF4-FFF2-40B4-BE49-F238E27FC236}">
              <a16:creationId xmlns:a16="http://schemas.microsoft.com/office/drawing/2014/main" id="{D5037828-798C-4055-8521-DC0A26ED8916}"/>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2" name="テキスト ボックス 301">
          <a:extLst>
            <a:ext uri="{FF2B5EF4-FFF2-40B4-BE49-F238E27FC236}">
              <a16:creationId xmlns:a16="http://schemas.microsoft.com/office/drawing/2014/main" id="{63A4E809-659F-420A-ABF8-B1BACBF73D20}"/>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3" name="テキスト ボックス 302">
          <a:extLst>
            <a:ext uri="{FF2B5EF4-FFF2-40B4-BE49-F238E27FC236}">
              <a16:creationId xmlns:a16="http://schemas.microsoft.com/office/drawing/2014/main" id="{26A893F2-AB6B-4ACA-8355-55B959CD4945}"/>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21589</xdr:rowOff>
    </xdr:from>
    <xdr:to>
      <xdr:col>24</xdr:col>
      <xdr:colOff>114300</xdr:colOff>
      <xdr:row>83</xdr:row>
      <xdr:rowOff>123189</xdr:rowOff>
    </xdr:to>
    <xdr:sp textlink="">
      <xdr:nvSpPr>
        <xdr:cNvPr id="304" name="楕円 303">
          <a:extLst>
            <a:ext uri="{FF2B5EF4-FFF2-40B4-BE49-F238E27FC236}">
              <a16:creationId xmlns:a16="http://schemas.microsoft.com/office/drawing/2014/main" id="{5C40DAFF-F177-4848-B480-C83D7FBA3AD6}"/>
            </a:ext>
          </a:extLst>
        </xdr:cNvPr>
        <xdr:cNvSpPr/>
      </xdr:nvSpPr>
      <xdr:spPr>
        <a:xfrm>
          <a:off x="4131310" y="142481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xdr:rowOff>
    </xdr:from>
    <xdr:ext cx="405111" cy="259045"/>
    <xdr:sp textlink="">
      <xdr:nvSpPr>
        <xdr:cNvPr id="305" name="【福祉施設】&#10;有形固定資産減価償却率該当値テキスト">
          <a:extLst>
            <a:ext uri="{FF2B5EF4-FFF2-40B4-BE49-F238E27FC236}">
              <a16:creationId xmlns:a16="http://schemas.microsoft.com/office/drawing/2014/main" id="{08189E17-39DF-40F6-AB3D-D46431680A87}"/>
            </a:ext>
          </a:extLst>
        </xdr:cNvPr>
        <xdr:cNvSpPr txBox="1"/>
      </xdr:nvSpPr>
      <xdr:spPr>
        <a:xfrm>
          <a:off x="4212590"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153036</xdr:rowOff>
    </xdr:from>
    <xdr:to>
      <xdr:col>20</xdr:col>
      <xdr:colOff>38100</xdr:colOff>
      <xdr:row>83</xdr:row>
      <xdr:rowOff>83186</xdr:rowOff>
    </xdr:to>
    <xdr:sp textlink="">
      <xdr:nvSpPr>
        <xdr:cNvPr id="306" name="楕円 305">
          <a:extLst>
            <a:ext uri="{FF2B5EF4-FFF2-40B4-BE49-F238E27FC236}">
              <a16:creationId xmlns:a16="http://schemas.microsoft.com/office/drawing/2014/main" id="{F0D612D9-B73E-444A-A3A5-B25D32F04921}"/>
            </a:ext>
          </a:extLst>
        </xdr:cNvPr>
        <xdr:cNvSpPr/>
      </xdr:nvSpPr>
      <xdr:spPr>
        <a:xfrm>
          <a:off x="3388360" y="1421193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32386</xdr:rowOff>
    </xdr:from>
    <xdr:to>
      <xdr:col>24</xdr:col>
      <xdr:colOff>63500</xdr:colOff>
      <xdr:row>83</xdr:row>
      <xdr:rowOff>72389</xdr:rowOff>
    </xdr:to>
    <xdr:cxnSp macro="">
      <xdr:nvCxnSpPr>
        <xdr:cNvPr id="307" name="直線コネクタ 306">
          <a:extLst>
            <a:ext uri="{FF2B5EF4-FFF2-40B4-BE49-F238E27FC236}">
              <a16:creationId xmlns:a16="http://schemas.microsoft.com/office/drawing/2014/main" id="{34548209-C448-4627-85A3-83649F66810C}"/>
            </a:ext>
          </a:extLst>
        </xdr:cNvPr>
        <xdr:cNvCxnSpPr/>
      </xdr:nvCxnSpPr>
      <xdr:spPr>
        <a:xfrm>
          <a:off x="3431540" y="14260831"/>
          <a:ext cx="74295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105411</xdr:rowOff>
    </xdr:from>
    <xdr:to>
      <xdr:col>15</xdr:col>
      <xdr:colOff>101600</xdr:colOff>
      <xdr:row>83</xdr:row>
      <xdr:rowOff>35561</xdr:rowOff>
    </xdr:to>
    <xdr:sp textlink="">
      <xdr:nvSpPr>
        <xdr:cNvPr id="308" name="楕円 307">
          <a:extLst>
            <a:ext uri="{FF2B5EF4-FFF2-40B4-BE49-F238E27FC236}">
              <a16:creationId xmlns:a16="http://schemas.microsoft.com/office/drawing/2014/main" id="{53A126D4-9A64-4651-AFE1-3D18347F2D14}"/>
            </a:ext>
          </a:extLst>
        </xdr:cNvPr>
        <xdr:cNvSpPr/>
      </xdr:nvSpPr>
      <xdr:spPr>
        <a:xfrm>
          <a:off x="2571750" y="1416240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156211</xdr:rowOff>
    </xdr:from>
    <xdr:to>
      <xdr:col>19</xdr:col>
      <xdr:colOff>177800</xdr:colOff>
      <xdr:row>83</xdr:row>
      <xdr:rowOff>32386</xdr:rowOff>
    </xdr:to>
    <xdr:cxnSp macro="">
      <xdr:nvCxnSpPr>
        <xdr:cNvPr id="309" name="直線コネクタ 308">
          <a:extLst>
            <a:ext uri="{FF2B5EF4-FFF2-40B4-BE49-F238E27FC236}">
              <a16:creationId xmlns:a16="http://schemas.microsoft.com/office/drawing/2014/main" id="{3D4E7869-CBE4-43E7-836C-A15B5B7A5F58}"/>
            </a:ext>
          </a:extLst>
        </xdr:cNvPr>
        <xdr:cNvCxnSpPr/>
      </xdr:nvCxnSpPr>
      <xdr:spPr>
        <a:xfrm>
          <a:off x="2626360" y="14217016"/>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59689</xdr:rowOff>
    </xdr:from>
    <xdr:to>
      <xdr:col>10</xdr:col>
      <xdr:colOff>165100</xdr:colOff>
      <xdr:row>82</xdr:row>
      <xdr:rowOff>161289</xdr:rowOff>
    </xdr:to>
    <xdr:sp textlink="">
      <xdr:nvSpPr>
        <xdr:cNvPr id="310" name="楕円 309">
          <a:extLst>
            <a:ext uri="{FF2B5EF4-FFF2-40B4-BE49-F238E27FC236}">
              <a16:creationId xmlns:a16="http://schemas.microsoft.com/office/drawing/2014/main" id="{E0A7EEF8-6E91-4095-B64C-1B89D4F9CD2F}"/>
            </a:ext>
          </a:extLst>
        </xdr:cNvPr>
        <xdr:cNvSpPr/>
      </xdr:nvSpPr>
      <xdr:spPr>
        <a:xfrm>
          <a:off x="1774190" y="1411477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110489</xdr:rowOff>
    </xdr:from>
    <xdr:to>
      <xdr:col>15</xdr:col>
      <xdr:colOff>50800</xdr:colOff>
      <xdr:row>82</xdr:row>
      <xdr:rowOff>156211</xdr:rowOff>
    </xdr:to>
    <xdr:cxnSp macro="">
      <xdr:nvCxnSpPr>
        <xdr:cNvPr id="311" name="直線コネクタ 310">
          <a:extLst>
            <a:ext uri="{FF2B5EF4-FFF2-40B4-BE49-F238E27FC236}">
              <a16:creationId xmlns:a16="http://schemas.microsoft.com/office/drawing/2014/main" id="{D6C29324-7516-4781-8B4F-0E61157C6B3E}"/>
            </a:ext>
          </a:extLst>
        </xdr:cNvPr>
        <xdr:cNvCxnSpPr/>
      </xdr:nvCxnSpPr>
      <xdr:spPr>
        <a:xfrm>
          <a:off x="1828800" y="14167484"/>
          <a:ext cx="797560" cy="49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12064</xdr:rowOff>
    </xdr:from>
    <xdr:to>
      <xdr:col>6</xdr:col>
      <xdr:colOff>38100</xdr:colOff>
      <xdr:row>82</xdr:row>
      <xdr:rowOff>113664</xdr:rowOff>
    </xdr:to>
    <xdr:sp textlink="">
      <xdr:nvSpPr>
        <xdr:cNvPr id="312" name="楕円 311">
          <a:extLst>
            <a:ext uri="{FF2B5EF4-FFF2-40B4-BE49-F238E27FC236}">
              <a16:creationId xmlns:a16="http://schemas.microsoft.com/office/drawing/2014/main" id="{DB9CDE06-3D00-466B-BC27-9750DA932AD5}"/>
            </a:ext>
          </a:extLst>
        </xdr:cNvPr>
        <xdr:cNvSpPr/>
      </xdr:nvSpPr>
      <xdr:spPr>
        <a:xfrm>
          <a:off x="988060" y="140747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62864</xdr:rowOff>
    </xdr:from>
    <xdr:to>
      <xdr:col>10</xdr:col>
      <xdr:colOff>114300</xdr:colOff>
      <xdr:row>82</xdr:row>
      <xdr:rowOff>110489</xdr:rowOff>
    </xdr:to>
    <xdr:cxnSp macro="">
      <xdr:nvCxnSpPr>
        <xdr:cNvPr id="313" name="直線コネクタ 312">
          <a:extLst>
            <a:ext uri="{FF2B5EF4-FFF2-40B4-BE49-F238E27FC236}">
              <a16:creationId xmlns:a16="http://schemas.microsoft.com/office/drawing/2014/main" id="{C65486C0-96DB-4976-A08C-6A67E6462798}"/>
            </a:ext>
          </a:extLst>
        </xdr:cNvPr>
        <xdr:cNvCxnSpPr/>
      </xdr:nvCxnSpPr>
      <xdr:spPr>
        <a:xfrm>
          <a:off x="1031240" y="14117954"/>
          <a:ext cx="7975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textlink="">
      <xdr:nvSpPr>
        <xdr:cNvPr id="314" name="n_1aveValue【福祉施設】&#10;有形固定資産減価償却率">
          <a:extLst>
            <a:ext uri="{FF2B5EF4-FFF2-40B4-BE49-F238E27FC236}">
              <a16:creationId xmlns:a16="http://schemas.microsoft.com/office/drawing/2014/main" id="{82BF586C-F436-4F0F-94E2-07E2805FAB50}"/>
            </a:ext>
          </a:extLst>
        </xdr:cNvPr>
        <xdr:cNvSpPr txBox="1"/>
      </xdr:nvSpPr>
      <xdr:spPr>
        <a:xfrm>
          <a:off x="32391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textlink="">
      <xdr:nvSpPr>
        <xdr:cNvPr id="315" name="n_2aveValue【福祉施設】&#10;有形固定資産減価償却率">
          <a:extLst>
            <a:ext uri="{FF2B5EF4-FFF2-40B4-BE49-F238E27FC236}">
              <a16:creationId xmlns:a16="http://schemas.microsoft.com/office/drawing/2014/main" id="{F1E1B0C3-182C-4835-978B-F00E0CB82890}"/>
            </a:ext>
          </a:extLst>
        </xdr:cNvPr>
        <xdr:cNvSpPr txBox="1"/>
      </xdr:nvSpPr>
      <xdr:spPr>
        <a:xfrm>
          <a:off x="2439044" y="13893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textlink="">
      <xdr:nvSpPr>
        <xdr:cNvPr id="316" name="n_3aveValue【福祉施設】&#10;有形固定資産減価償却率">
          <a:extLst>
            <a:ext uri="{FF2B5EF4-FFF2-40B4-BE49-F238E27FC236}">
              <a16:creationId xmlns:a16="http://schemas.microsoft.com/office/drawing/2014/main" id="{8E6C45C8-B6DE-4E4E-AF60-84427A15A666}"/>
            </a:ext>
          </a:extLst>
        </xdr:cNvPr>
        <xdr:cNvSpPr txBox="1"/>
      </xdr:nvSpPr>
      <xdr:spPr>
        <a:xfrm>
          <a:off x="164148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13988</xdr:rowOff>
    </xdr:from>
    <xdr:ext cx="405111" cy="259045"/>
    <xdr:sp textlink="">
      <xdr:nvSpPr>
        <xdr:cNvPr id="317" name="n_4aveValue【福祉施設】&#10;有形固定資産減価償却率">
          <a:extLst>
            <a:ext uri="{FF2B5EF4-FFF2-40B4-BE49-F238E27FC236}">
              <a16:creationId xmlns:a16="http://schemas.microsoft.com/office/drawing/2014/main" id="{AE3E748C-0154-400C-972B-084C7F780C7C}"/>
            </a:ext>
          </a:extLst>
        </xdr:cNvPr>
        <xdr:cNvSpPr txBox="1"/>
      </xdr:nvSpPr>
      <xdr:spPr>
        <a:xfrm>
          <a:off x="855354" y="13733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74313</xdr:rowOff>
    </xdr:from>
    <xdr:ext cx="405111" cy="259045"/>
    <xdr:sp textlink="">
      <xdr:nvSpPr>
        <xdr:cNvPr id="318" name="n_1mainValue【福祉施設】&#10;有形固定資産減価償却率">
          <a:extLst>
            <a:ext uri="{FF2B5EF4-FFF2-40B4-BE49-F238E27FC236}">
              <a16:creationId xmlns:a16="http://schemas.microsoft.com/office/drawing/2014/main" id="{645B57E0-208B-4E6C-A602-1F5A28DD6934}"/>
            </a:ext>
          </a:extLst>
        </xdr:cNvPr>
        <xdr:cNvSpPr txBox="1"/>
      </xdr:nvSpPr>
      <xdr:spPr>
        <a:xfrm>
          <a:off x="3239144" y="1430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26688</xdr:rowOff>
    </xdr:from>
    <xdr:ext cx="405111" cy="259045"/>
    <xdr:sp textlink="">
      <xdr:nvSpPr>
        <xdr:cNvPr id="319" name="n_2mainValue【福祉施設】&#10;有形固定資産減価償却率">
          <a:extLst>
            <a:ext uri="{FF2B5EF4-FFF2-40B4-BE49-F238E27FC236}">
              <a16:creationId xmlns:a16="http://schemas.microsoft.com/office/drawing/2014/main" id="{0640EA83-51BB-4907-8856-093FDD022E9E}"/>
            </a:ext>
          </a:extLst>
        </xdr:cNvPr>
        <xdr:cNvSpPr txBox="1"/>
      </xdr:nvSpPr>
      <xdr:spPr>
        <a:xfrm>
          <a:off x="2439044" y="1425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152416</xdr:rowOff>
    </xdr:from>
    <xdr:ext cx="405111" cy="259045"/>
    <xdr:sp textlink="">
      <xdr:nvSpPr>
        <xdr:cNvPr id="320" name="n_3mainValue【福祉施設】&#10;有形固定資産減価償却率">
          <a:extLst>
            <a:ext uri="{FF2B5EF4-FFF2-40B4-BE49-F238E27FC236}">
              <a16:creationId xmlns:a16="http://schemas.microsoft.com/office/drawing/2014/main" id="{6E38A16A-A2D5-4A39-8C31-C87B1775C728}"/>
            </a:ext>
          </a:extLst>
        </xdr:cNvPr>
        <xdr:cNvSpPr txBox="1"/>
      </xdr:nvSpPr>
      <xdr:spPr>
        <a:xfrm>
          <a:off x="1641484" y="1421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104791</xdr:rowOff>
    </xdr:from>
    <xdr:ext cx="405111" cy="259045"/>
    <xdr:sp textlink="">
      <xdr:nvSpPr>
        <xdr:cNvPr id="321" name="n_4mainValue【福祉施設】&#10;有形固定資産減価償却率">
          <a:extLst>
            <a:ext uri="{FF2B5EF4-FFF2-40B4-BE49-F238E27FC236}">
              <a16:creationId xmlns:a16="http://schemas.microsoft.com/office/drawing/2014/main" id="{7BB0945F-EE8E-4C82-8ACF-27EC876A3C5D}"/>
            </a:ext>
          </a:extLst>
        </xdr:cNvPr>
        <xdr:cNvSpPr txBox="1"/>
      </xdr:nvSpPr>
      <xdr:spPr>
        <a:xfrm>
          <a:off x="855354" y="1416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2" name="正方形/長方形 321">
          <a:extLst>
            <a:ext uri="{FF2B5EF4-FFF2-40B4-BE49-F238E27FC236}">
              <a16:creationId xmlns:a16="http://schemas.microsoft.com/office/drawing/2014/main" id="{0BBB9D12-CDE5-41CF-BBDA-61BCFC91F76E}"/>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3" name="正方形/長方形 322">
          <a:extLst>
            <a:ext uri="{FF2B5EF4-FFF2-40B4-BE49-F238E27FC236}">
              <a16:creationId xmlns:a16="http://schemas.microsoft.com/office/drawing/2014/main" id="{8A3553C8-B532-4CA2-8D1A-2C2DD10CC1C0}"/>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4" name="正方形/長方形 323">
          <a:extLst>
            <a:ext uri="{FF2B5EF4-FFF2-40B4-BE49-F238E27FC236}">
              <a16:creationId xmlns:a16="http://schemas.microsoft.com/office/drawing/2014/main" id="{D6F55462-5C26-4CA2-B1D1-C1486D468B37}"/>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5" name="正方形/長方形 324">
          <a:extLst>
            <a:ext uri="{FF2B5EF4-FFF2-40B4-BE49-F238E27FC236}">
              <a16:creationId xmlns:a16="http://schemas.microsoft.com/office/drawing/2014/main" id="{82876B3C-EE17-4E63-B255-B7CA661C8FDF}"/>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6" name="正方形/長方形 325">
          <a:extLst>
            <a:ext uri="{FF2B5EF4-FFF2-40B4-BE49-F238E27FC236}">
              <a16:creationId xmlns:a16="http://schemas.microsoft.com/office/drawing/2014/main" id="{0FB95DF8-55CF-4DDA-B6B8-DD3D9EBA1107}"/>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7" name="正方形/長方形 326">
          <a:extLst>
            <a:ext uri="{FF2B5EF4-FFF2-40B4-BE49-F238E27FC236}">
              <a16:creationId xmlns:a16="http://schemas.microsoft.com/office/drawing/2014/main" id="{4AA21BA3-73F3-42B2-8721-BF5AF247E3C4}"/>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8" name="正方形/長方形 327">
          <a:extLst>
            <a:ext uri="{FF2B5EF4-FFF2-40B4-BE49-F238E27FC236}">
              <a16:creationId xmlns:a16="http://schemas.microsoft.com/office/drawing/2014/main" id="{E31647E0-573F-4259-8B40-B6C5B7C477FD}"/>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9" name="正方形/長方形 328">
          <a:extLst>
            <a:ext uri="{FF2B5EF4-FFF2-40B4-BE49-F238E27FC236}">
              <a16:creationId xmlns:a16="http://schemas.microsoft.com/office/drawing/2014/main" id="{F0B477C2-9F32-449F-8FB3-4C22164BE20E}"/>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30" name="テキスト ボックス 329">
          <a:extLst>
            <a:ext uri="{FF2B5EF4-FFF2-40B4-BE49-F238E27FC236}">
              <a16:creationId xmlns:a16="http://schemas.microsoft.com/office/drawing/2014/main" id="{38218A65-0540-4FDA-9801-BE1FEBD1010A}"/>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0B9E294-2DE4-4BA0-ADBD-FB6D8E01C65E}"/>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AF094F26-9BA7-4816-A553-91A92EF63B02}"/>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textlink="">
      <xdr:nvSpPr>
        <xdr:cNvPr id="333" name="テキスト ボックス 332">
          <a:extLst>
            <a:ext uri="{FF2B5EF4-FFF2-40B4-BE49-F238E27FC236}">
              <a16:creationId xmlns:a16="http://schemas.microsoft.com/office/drawing/2014/main" id="{6D3DDBDF-C00F-4778-92D9-1262359E566D}"/>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F269B38B-4C8A-4D21-82F7-A9BB26C10ECD}"/>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textlink="">
      <xdr:nvSpPr>
        <xdr:cNvPr id="335" name="テキスト ボックス 334">
          <a:extLst>
            <a:ext uri="{FF2B5EF4-FFF2-40B4-BE49-F238E27FC236}">
              <a16:creationId xmlns:a16="http://schemas.microsoft.com/office/drawing/2014/main" id="{E6AA7B3B-81D2-44CE-8412-9A8586F2D462}"/>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32A5B0D0-BED8-4E88-BE5F-A2530BE1C5E6}"/>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textlink="">
      <xdr:nvSpPr>
        <xdr:cNvPr id="337" name="テキスト ボックス 336">
          <a:extLst>
            <a:ext uri="{FF2B5EF4-FFF2-40B4-BE49-F238E27FC236}">
              <a16:creationId xmlns:a16="http://schemas.microsoft.com/office/drawing/2014/main" id="{E820C33D-D7DD-4BAB-8CF0-2EF5A8434CD7}"/>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2B46CAF7-3A0B-4AAC-97A3-11337B273A57}"/>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textlink="">
      <xdr:nvSpPr>
        <xdr:cNvPr id="339" name="テキスト ボックス 338">
          <a:extLst>
            <a:ext uri="{FF2B5EF4-FFF2-40B4-BE49-F238E27FC236}">
              <a16:creationId xmlns:a16="http://schemas.microsoft.com/office/drawing/2014/main" id="{51F1393A-8F0A-413C-A09C-1605CBFBD822}"/>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FF3F6373-F952-46C6-9270-0A61DF8D31B3}"/>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textlink="">
      <xdr:nvSpPr>
        <xdr:cNvPr id="341" name="テキスト ボックス 340">
          <a:extLst>
            <a:ext uri="{FF2B5EF4-FFF2-40B4-BE49-F238E27FC236}">
              <a16:creationId xmlns:a16="http://schemas.microsoft.com/office/drawing/2014/main" id="{4685D8E3-E4C0-4FB7-9A53-5FE4BF92921D}"/>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719F2B99-6EA6-458B-82C0-6FF8AFDD3D52}"/>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43" name="テキスト ボックス 342">
          <a:extLst>
            <a:ext uri="{FF2B5EF4-FFF2-40B4-BE49-F238E27FC236}">
              <a16:creationId xmlns:a16="http://schemas.microsoft.com/office/drawing/2014/main" id="{FC31940B-25C5-4E19-B13B-D6A7F9020FF4}"/>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4" name="【福祉施設】&#10;一人当たり面積グラフ枠">
          <a:extLst>
            <a:ext uri="{FF2B5EF4-FFF2-40B4-BE49-F238E27FC236}">
              <a16:creationId xmlns:a16="http://schemas.microsoft.com/office/drawing/2014/main" id="{E66069B4-64BC-4D51-8FF3-50784180AAE0}"/>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D156B674-996F-4888-B46D-6FF0C163A5FF}"/>
            </a:ext>
          </a:extLst>
        </xdr:cNvPr>
        <xdr:cNvCxnSpPr/>
      </xdr:nvCxnSpPr>
      <xdr:spPr>
        <a:xfrm flipV="1">
          <a:off x="9429115" y="1349692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textlink="">
      <xdr:nvSpPr>
        <xdr:cNvPr id="346" name="【福祉施設】&#10;一人当たり面積最小値テキスト">
          <a:extLst>
            <a:ext uri="{FF2B5EF4-FFF2-40B4-BE49-F238E27FC236}">
              <a16:creationId xmlns:a16="http://schemas.microsoft.com/office/drawing/2014/main" id="{C4898890-5FAF-4160-966A-AA5B3A52EF05}"/>
            </a:ext>
          </a:extLst>
        </xdr:cNvPr>
        <xdr:cNvSpPr txBox="1"/>
      </xdr:nvSpPr>
      <xdr:spPr>
        <a:xfrm>
          <a:off x="9467850" y="1484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315C4A3A-B972-49AD-9E89-4D8D760AB0FE}"/>
            </a:ext>
          </a:extLst>
        </xdr:cNvPr>
        <xdr:cNvCxnSpPr/>
      </xdr:nvCxnSpPr>
      <xdr:spPr>
        <a:xfrm>
          <a:off x="9356090" y="148456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textlink="">
      <xdr:nvSpPr>
        <xdr:cNvPr id="348" name="【福祉施設】&#10;一人当たり面積最大値テキスト">
          <a:extLst>
            <a:ext uri="{FF2B5EF4-FFF2-40B4-BE49-F238E27FC236}">
              <a16:creationId xmlns:a16="http://schemas.microsoft.com/office/drawing/2014/main" id="{40B56F95-AEA4-4DDF-8E38-A94A45609631}"/>
            </a:ext>
          </a:extLst>
        </xdr:cNvPr>
        <xdr:cNvSpPr txBox="1"/>
      </xdr:nvSpPr>
      <xdr:spPr>
        <a:xfrm>
          <a:off x="9467850" y="13268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B1F82B4E-02D8-416C-A9D7-B0716E8302E6}"/>
            </a:ext>
          </a:extLst>
        </xdr:cNvPr>
        <xdr:cNvCxnSpPr/>
      </xdr:nvCxnSpPr>
      <xdr:spPr>
        <a:xfrm>
          <a:off x="9356090" y="134969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textlink="">
      <xdr:nvSpPr>
        <xdr:cNvPr id="350" name="【福祉施設】&#10;一人当たり面積平均値テキスト">
          <a:extLst>
            <a:ext uri="{FF2B5EF4-FFF2-40B4-BE49-F238E27FC236}">
              <a16:creationId xmlns:a16="http://schemas.microsoft.com/office/drawing/2014/main" id="{364C1B80-682B-4E66-A496-4335965CAF2B}"/>
            </a:ext>
          </a:extLst>
        </xdr:cNvPr>
        <xdr:cNvSpPr txBox="1"/>
      </xdr:nvSpPr>
      <xdr:spPr>
        <a:xfrm>
          <a:off x="9467850" y="14474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textlink="">
      <xdr:nvSpPr>
        <xdr:cNvPr id="351" name="フローチャート: 判断 350">
          <a:extLst>
            <a:ext uri="{FF2B5EF4-FFF2-40B4-BE49-F238E27FC236}">
              <a16:creationId xmlns:a16="http://schemas.microsoft.com/office/drawing/2014/main" id="{95E95A6C-3DBA-49E4-B154-11405DF50874}"/>
            </a:ext>
          </a:extLst>
        </xdr:cNvPr>
        <xdr:cNvSpPr/>
      </xdr:nvSpPr>
      <xdr:spPr>
        <a:xfrm>
          <a:off x="9394190" y="1449959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textlink="">
      <xdr:nvSpPr>
        <xdr:cNvPr id="352" name="フローチャート: 判断 351">
          <a:extLst>
            <a:ext uri="{FF2B5EF4-FFF2-40B4-BE49-F238E27FC236}">
              <a16:creationId xmlns:a16="http://schemas.microsoft.com/office/drawing/2014/main" id="{AAF11A6E-EFAB-4286-B8CD-75D29E07DF95}"/>
            </a:ext>
          </a:extLst>
        </xdr:cNvPr>
        <xdr:cNvSpPr/>
      </xdr:nvSpPr>
      <xdr:spPr>
        <a:xfrm>
          <a:off x="8632190" y="144995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textlink="">
      <xdr:nvSpPr>
        <xdr:cNvPr id="353" name="フローチャート: 判断 352">
          <a:extLst>
            <a:ext uri="{FF2B5EF4-FFF2-40B4-BE49-F238E27FC236}">
              <a16:creationId xmlns:a16="http://schemas.microsoft.com/office/drawing/2014/main" id="{034254E3-2E0D-4D82-B679-17B1C4E65338}"/>
            </a:ext>
          </a:extLst>
        </xdr:cNvPr>
        <xdr:cNvSpPr/>
      </xdr:nvSpPr>
      <xdr:spPr>
        <a:xfrm>
          <a:off x="7846060" y="144995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textlink="">
      <xdr:nvSpPr>
        <xdr:cNvPr id="354" name="フローチャート: 判断 353">
          <a:extLst>
            <a:ext uri="{FF2B5EF4-FFF2-40B4-BE49-F238E27FC236}">
              <a16:creationId xmlns:a16="http://schemas.microsoft.com/office/drawing/2014/main" id="{18C74AD7-3E26-41D6-AD10-12DABAC7EB96}"/>
            </a:ext>
          </a:extLst>
        </xdr:cNvPr>
        <xdr:cNvSpPr/>
      </xdr:nvSpPr>
      <xdr:spPr>
        <a:xfrm>
          <a:off x="7029450" y="144957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textlink="">
      <xdr:nvSpPr>
        <xdr:cNvPr id="355" name="フローチャート: 判断 354">
          <a:extLst>
            <a:ext uri="{FF2B5EF4-FFF2-40B4-BE49-F238E27FC236}">
              <a16:creationId xmlns:a16="http://schemas.microsoft.com/office/drawing/2014/main" id="{109D5ADD-4BB7-42BC-91EB-9A3CB539BE98}"/>
            </a:ext>
          </a:extLst>
        </xdr:cNvPr>
        <xdr:cNvSpPr/>
      </xdr:nvSpPr>
      <xdr:spPr>
        <a:xfrm>
          <a:off x="6231890" y="143757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6" name="テキスト ボックス 355">
          <a:extLst>
            <a:ext uri="{FF2B5EF4-FFF2-40B4-BE49-F238E27FC236}">
              <a16:creationId xmlns:a16="http://schemas.microsoft.com/office/drawing/2014/main" id="{76E0636D-205A-456B-827F-337E5CC52758}"/>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7" name="テキスト ボックス 356">
          <a:extLst>
            <a:ext uri="{FF2B5EF4-FFF2-40B4-BE49-F238E27FC236}">
              <a16:creationId xmlns:a16="http://schemas.microsoft.com/office/drawing/2014/main" id="{5C4C56D7-3BEB-42AD-B86A-ECD656C15339}"/>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8" name="テキスト ボックス 357">
          <a:extLst>
            <a:ext uri="{FF2B5EF4-FFF2-40B4-BE49-F238E27FC236}">
              <a16:creationId xmlns:a16="http://schemas.microsoft.com/office/drawing/2014/main" id="{3DED57D6-F863-4920-BD29-C84D79E88316}"/>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59" name="テキスト ボックス 358">
          <a:extLst>
            <a:ext uri="{FF2B5EF4-FFF2-40B4-BE49-F238E27FC236}">
              <a16:creationId xmlns:a16="http://schemas.microsoft.com/office/drawing/2014/main" id="{66C4BA51-A1EC-4F2B-B238-A930623F0F14}"/>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60" name="テキスト ボックス 359">
          <a:extLst>
            <a:ext uri="{FF2B5EF4-FFF2-40B4-BE49-F238E27FC236}">
              <a16:creationId xmlns:a16="http://schemas.microsoft.com/office/drawing/2014/main" id="{C94ED119-D9F4-4CCD-B984-A49949F6BFEE}"/>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113030</xdr:rowOff>
    </xdr:from>
    <xdr:to>
      <xdr:col>55</xdr:col>
      <xdr:colOff>50800</xdr:colOff>
      <xdr:row>83</xdr:row>
      <xdr:rowOff>43180</xdr:rowOff>
    </xdr:to>
    <xdr:sp textlink="">
      <xdr:nvSpPr>
        <xdr:cNvPr id="361" name="楕円 360">
          <a:extLst>
            <a:ext uri="{FF2B5EF4-FFF2-40B4-BE49-F238E27FC236}">
              <a16:creationId xmlns:a16="http://schemas.microsoft.com/office/drawing/2014/main" id="{90AF6A9F-9CCE-453B-9E2C-8A24E62ED3F8}"/>
            </a:ext>
          </a:extLst>
        </xdr:cNvPr>
        <xdr:cNvSpPr/>
      </xdr:nvSpPr>
      <xdr:spPr>
        <a:xfrm>
          <a:off x="9394190" y="1417193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135907</xdr:rowOff>
    </xdr:from>
    <xdr:ext cx="469744" cy="259045"/>
    <xdr:sp textlink="">
      <xdr:nvSpPr>
        <xdr:cNvPr id="362" name="【福祉施設】&#10;一人当たり面積該当値テキスト">
          <a:extLst>
            <a:ext uri="{FF2B5EF4-FFF2-40B4-BE49-F238E27FC236}">
              <a16:creationId xmlns:a16="http://schemas.microsoft.com/office/drawing/2014/main" id="{52B53908-C55B-43A6-A314-7B3D7C47B20A}"/>
            </a:ext>
          </a:extLst>
        </xdr:cNvPr>
        <xdr:cNvSpPr txBox="1"/>
      </xdr:nvSpPr>
      <xdr:spPr>
        <a:xfrm>
          <a:off x="9467850" y="1401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116839</xdr:rowOff>
    </xdr:from>
    <xdr:to>
      <xdr:col>50</xdr:col>
      <xdr:colOff>165100</xdr:colOff>
      <xdr:row>83</xdr:row>
      <xdr:rowOff>46989</xdr:rowOff>
    </xdr:to>
    <xdr:sp textlink="">
      <xdr:nvSpPr>
        <xdr:cNvPr id="363" name="楕円 362">
          <a:extLst>
            <a:ext uri="{FF2B5EF4-FFF2-40B4-BE49-F238E27FC236}">
              <a16:creationId xmlns:a16="http://schemas.microsoft.com/office/drawing/2014/main" id="{CBA7B9AA-23E2-450B-8920-FE8F1EE53489}"/>
            </a:ext>
          </a:extLst>
        </xdr:cNvPr>
        <xdr:cNvSpPr/>
      </xdr:nvSpPr>
      <xdr:spPr>
        <a:xfrm>
          <a:off x="8632190" y="1417573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163830</xdr:rowOff>
    </xdr:from>
    <xdr:to>
      <xdr:col>55</xdr:col>
      <xdr:colOff>0</xdr:colOff>
      <xdr:row>82</xdr:row>
      <xdr:rowOff>167639</xdr:rowOff>
    </xdr:to>
    <xdr:cxnSp macro="">
      <xdr:nvCxnSpPr>
        <xdr:cNvPr id="364" name="直線コネクタ 363">
          <a:extLst>
            <a:ext uri="{FF2B5EF4-FFF2-40B4-BE49-F238E27FC236}">
              <a16:creationId xmlns:a16="http://schemas.microsoft.com/office/drawing/2014/main" id="{468024AD-BA66-4C93-9EC2-3B7E38D9644C}"/>
            </a:ext>
          </a:extLst>
        </xdr:cNvPr>
        <xdr:cNvCxnSpPr/>
      </xdr:nvCxnSpPr>
      <xdr:spPr>
        <a:xfrm flipV="1">
          <a:off x="8686800" y="14226540"/>
          <a:ext cx="7429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116839</xdr:rowOff>
    </xdr:from>
    <xdr:to>
      <xdr:col>46</xdr:col>
      <xdr:colOff>38100</xdr:colOff>
      <xdr:row>83</xdr:row>
      <xdr:rowOff>46989</xdr:rowOff>
    </xdr:to>
    <xdr:sp textlink="">
      <xdr:nvSpPr>
        <xdr:cNvPr id="365" name="楕円 364">
          <a:extLst>
            <a:ext uri="{FF2B5EF4-FFF2-40B4-BE49-F238E27FC236}">
              <a16:creationId xmlns:a16="http://schemas.microsoft.com/office/drawing/2014/main" id="{26064684-EEA8-4505-9E08-536A148D2508}"/>
            </a:ext>
          </a:extLst>
        </xdr:cNvPr>
        <xdr:cNvSpPr/>
      </xdr:nvSpPr>
      <xdr:spPr>
        <a:xfrm>
          <a:off x="7846060" y="1417573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167639</xdr:rowOff>
    </xdr:from>
    <xdr:to>
      <xdr:col>50</xdr:col>
      <xdr:colOff>114300</xdr:colOff>
      <xdr:row>82</xdr:row>
      <xdr:rowOff>167639</xdr:rowOff>
    </xdr:to>
    <xdr:cxnSp macro="">
      <xdr:nvCxnSpPr>
        <xdr:cNvPr id="366" name="直線コネクタ 365">
          <a:extLst>
            <a:ext uri="{FF2B5EF4-FFF2-40B4-BE49-F238E27FC236}">
              <a16:creationId xmlns:a16="http://schemas.microsoft.com/office/drawing/2014/main" id="{191478DD-D6A9-417E-BE23-6831F0AC09FC}"/>
            </a:ext>
          </a:extLst>
        </xdr:cNvPr>
        <xdr:cNvCxnSpPr/>
      </xdr:nvCxnSpPr>
      <xdr:spPr>
        <a:xfrm>
          <a:off x="7889240" y="1423034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116839</xdr:rowOff>
    </xdr:from>
    <xdr:to>
      <xdr:col>41</xdr:col>
      <xdr:colOff>101600</xdr:colOff>
      <xdr:row>83</xdr:row>
      <xdr:rowOff>46989</xdr:rowOff>
    </xdr:to>
    <xdr:sp textlink="">
      <xdr:nvSpPr>
        <xdr:cNvPr id="367" name="楕円 366">
          <a:extLst>
            <a:ext uri="{FF2B5EF4-FFF2-40B4-BE49-F238E27FC236}">
              <a16:creationId xmlns:a16="http://schemas.microsoft.com/office/drawing/2014/main" id="{228DEF4B-6CAF-47F7-8157-A1169DF93B0E}"/>
            </a:ext>
          </a:extLst>
        </xdr:cNvPr>
        <xdr:cNvSpPr/>
      </xdr:nvSpPr>
      <xdr:spPr>
        <a:xfrm>
          <a:off x="7029450" y="141757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167639</xdr:rowOff>
    </xdr:from>
    <xdr:to>
      <xdr:col>45</xdr:col>
      <xdr:colOff>177800</xdr:colOff>
      <xdr:row>82</xdr:row>
      <xdr:rowOff>167639</xdr:rowOff>
    </xdr:to>
    <xdr:cxnSp macro="">
      <xdr:nvCxnSpPr>
        <xdr:cNvPr id="368" name="直線コネクタ 367">
          <a:extLst>
            <a:ext uri="{FF2B5EF4-FFF2-40B4-BE49-F238E27FC236}">
              <a16:creationId xmlns:a16="http://schemas.microsoft.com/office/drawing/2014/main" id="{5C5B8C41-C355-4CE5-A8C4-323C0480004D}"/>
            </a:ext>
          </a:extLst>
        </xdr:cNvPr>
        <xdr:cNvCxnSpPr/>
      </xdr:nvCxnSpPr>
      <xdr:spPr>
        <a:xfrm>
          <a:off x="7084060" y="1423034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113030</xdr:rowOff>
    </xdr:from>
    <xdr:to>
      <xdr:col>36</xdr:col>
      <xdr:colOff>165100</xdr:colOff>
      <xdr:row>83</xdr:row>
      <xdr:rowOff>43180</xdr:rowOff>
    </xdr:to>
    <xdr:sp textlink="">
      <xdr:nvSpPr>
        <xdr:cNvPr id="369" name="楕円 368">
          <a:extLst>
            <a:ext uri="{FF2B5EF4-FFF2-40B4-BE49-F238E27FC236}">
              <a16:creationId xmlns:a16="http://schemas.microsoft.com/office/drawing/2014/main" id="{10D21F05-57D9-42E6-B514-2B1B2A07CBFC}"/>
            </a:ext>
          </a:extLst>
        </xdr:cNvPr>
        <xdr:cNvSpPr/>
      </xdr:nvSpPr>
      <xdr:spPr>
        <a:xfrm>
          <a:off x="6231890" y="141719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163830</xdr:rowOff>
    </xdr:from>
    <xdr:to>
      <xdr:col>41</xdr:col>
      <xdr:colOff>50800</xdr:colOff>
      <xdr:row>82</xdr:row>
      <xdr:rowOff>167639</xdr:rowOff>
    </xdr:to>
    <xdr:cxnSp macro="">
      <xdr:nvCxnSpPr>
        <xdr:cNvPr id="370" name="直線コネクタ 369">
          <a:extLst>
            <a:ext uri="{FF2B5EF4-FFF2-40B4-BE49-F238E27FC236}">
              <a16:creationId xmlns:a16="http://schemas.microsoft.com/office/drawing/2014/main" id="{90157F30-98DC-498C-A559-378D8F323230}"/>
            </a:ext>
          </a:extLst>
        </xdr:cNvPr>
        <xdr:cNvCxnSpPr/>
      </xdr:nvCxnSpPr>
      <xdr:spPr>
        <a:xfrm>
          <a:off x="6286500" y="14226540"/>
          <a:ext cx="79756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textlink="">
      <xdr:nvSpPr>
        <xdr:cNvPr id="371" name="n_1aveValue【福祉施設】&#10;一人当たり面積">
          <a:extLst>
            <a:ext uri="{FF2B5EF4-FFF2-40B4-BE49-F238E27FC236}">
              <a16:creationId xmlns:a16="http://schemas.microsoft.com/office/drawing/2014/main" id="{44665E4C-5AD6-4516-893C-AFBD027DE1AD}"/>
            </a:ext>
          </a:extLst>
        </xdr:cNvPr>
        <xdr:cNvSpPr txBox="1"/>
      </xdr:nvSpPr>
      <xdr:spPr>
        <a:xfrm>
          <a:off x="8454467" y="1459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textlink="">
      <xdr:nvSpPr>
        <xdr:cNvPr id="372" name="n_2aveValue【福祉施設】&#10;一人当たり面積">
          <a:extLst>
            <a:ext uri="{FF2B5EF4-FFF2-40B4-BE49-F238E27FC236}">
              <a16:creationId xmlns:a16="http://schemas.microsoft.com/office/drawing/2014/main" id="{4DE3D3D8-27C5-4A81-8525-A39A48A99122}"/>
            </a:ext>
          </a:extLst>
        </xdr:cNvPr>
        <xdr:cNvSpPr txBox="1"/>
      </xdr:nvSpPr>
      <xdr:spPr>
        <a:xfrm>
          <a:off x="7673417" y="1459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textlink="">
      <xdr:nvSpPr>
        <xdr:cNvPr id="373" name="n_3aveValue【福祉施設】&#10;一人当たり面積">
          <a:extLst>
            <a:ext uri="{FF2B5EF4-FFF2-40B4-BE49-F238E27FC236}">
              <a16:creationId xmlns:a16="http://schemas.microsoft.com/office/drawing/2014/main" id="{AD9C0C9F-E81A-403C-B6DF-AAE97123BC95}"/>
            </a:ext>
          </a:extLst>
        </xdr:cNvPr>
        <xdr:cNvSpPr txBox="1"/>
      </xdr:nvSpPr>
      <xdr:spPr>
        <a:xfrm>
          <a:off x="6866332"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textlink="">
      <xdr:nvSpPr>
        <xdr:cNvPr id="374" name="n_4aveValue【福祉施設】&#10;一人当たり面積">
          <a:extLst>
            <a:ext uri="{FF2B5EF4-FFF2-40B4-BE49-F238E27FC236}">
              <a16:creationId xmlns:a16="http://schemas.microsoft.com/office/drawing/2014/main" id="{9D38C080-D299-4275-9B9A-B6859348919A}"/>
            </a:ext>
          </a:extLst>
        </xdr:cNvPr>
        <xdr:cNvSpPr txBox="1"/>
      </xdr:nvSpPr>
      <xdr:spPr>
        <a:xfrm>
          <a:off x="6068772" y="1446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63516</xdr:rowOff>
    </xdr:from>
    <xdr:ext cx="469744" cy="259045"/>
    <xdr:sp textlink="">
      <xdr:nvSpPr>
        <xdr:cNvPr id="375" name="n_1mainValue【福祉施設】&#10;一人当たり面積">
          <a:extLst>
            <a:ext uri="{FF2B5EF4-FFF2-40B4-BE49-F238E27FC236}">
              <a16:creationId xmlns:a16="http://schemas.microsoft.com/office/drawing/2014/main" id="{601423DF-A332-4FC2-92F0-024B6F832B28}"/>
            </a:ext>
          </a:extLst>
        </xdr:cNvPr>
        <xdr:cNvSpPr txBox="1"/>
      </xdr:nvSpPr>
      <xdr:spPr>
        <a:xfrm>
          <a:off x="8454467" y="13947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63516</xdr:rowOff>
    </xdr:from>
    <xdr:ext cx="469744" cy="259045"/>
    <xdr:sp textlink="">
      <xdr:nvSpPr>
        <xdr:cNvPr id="376" name="n_2mainValue【福祉施設】&#10;一人当たり面積">
          <a:extLst>
            <a:ext uri="{FF2B5EF4-FFF2-40B4-BE49-F238E27FC236}">
              <a16:creationId xmlns:a16="http://schemas.microsoft.com/office/drawing/2014/main" id="{4C38798A-2D66-49CD-AFB5-F9A2785EFDEC}"/>
            </a:ext>
          </a:extLst>
        </xdr:cNvPr>
        <xdr:cNvSpPr txBox="1"/>
      </xdr:nvSpPr>
      <xdr:spPr>
        <a:xfrm>
          <a:off x="7673417" y="13947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63516</xdr:rowOff>
    </xdr:from>
    <xdr:ext cx="469744" cy="259045"/>
    <xdr:sp textlink="">
      <xdr:nvSpPr>
        <xdr:cNvPr id="377" name="n_3mainValue【福祉施設】&#10;一人当たり面積">
          <a:extLst>
            <a:ext uri="{FF2B5EF4-FFF2-40B4-BE49-F238E27FC236}">
              <a16:creationId xmlns:a16="http://schemas.microsoft.com/office/drawing/2014/main" id="{38E34964-8AC6-47AA-A726-E5F3520CCFF6}"/>
            </a:ext>
          </a:extLst>
        </xdr:cNvPr>
        <xdr:cNvSpPr txBox="1"/>
      </xdr:nvSpPr>
      <xdr:spPr>
        <a:xfrm>
          <a:off x="6866332" y="13947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59707</xdr:rowOff>
    </xdr:from>
    <xdr:ext cx="469744" cy="259045"/>
    <xdr:sp textlink="">
      <xdr:nvSpPr>
        <xdr:cNvPr id="378" name="n_4mainValue【福祉施設】&#10;一人当たり面積">
          <a:extLst>
            <a:ext uri="{FF2B5EF4-FFF2-40B4-BE49-F238E27FC236}">
              <a16:creationId xmlns:a16="http://schemas.microsoft.com/office/drawing/2014/main" id="{3A38BEDD-8725-41D5-9346-D5451DEAC86E}"/>
            </a:ext>
          </a:extLst>
        </xdr:cNvPr>
        <xdr:cNvSpPr txBox="1"/>
      </xdr:nvSpPr>
      <xdr:spPr>
        <a:xfrm>
          <a:off x="6068772" y="1394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79" name="正方形/長方形 378">
          <a:extLst>
            <a:ext uri="{FF2B5EF4-FFF2-40B4-BE49-F238E27FC236}">
              <a16:creationId xmlns:a16="http://schemas.microsoft.com/office/drawing/2014/main" id="{353CF619-D63F-4BBD-A9F5-836595A5325E}"/>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80" name="正方形/長方形 379">
          <a:extLst>
            <a:ext uri="{FF2B5EF4-FFF2-40B4-BE49-F238E27FC236}">
              <a16:creationId xmlns:a16="http://schemas.microsoft.com/office/drawing/2014/main" id="{F58470C8-A09D-447E-A9FA-46C353DEA4D5}"/>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81" name="正方形/長方形 380">
          <a:extLst>
            <a:ext uri="{FF2B5EF4-FFF2-40B4-BE49-F238E27FC236}">
              <a16:creationId xmlns:a16="http://schemas.microsoft.com/office/drawing/2014/main" id="{47C64869-E1FE-48A3-9680-36BCB320C61D}"/>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82" name="正方形/長方形 381">
          <a:extLst>
            <a:ext uri="{FF2B5EF4-FFF2-40B4-BE49-F238E27FC236}">
              <a16:creationId xmlns:a16="http://schemas.microsoft.com/office/drawing/2014/main" id="{7C9ED08F-1A08-46CE-BEEF-BADAC0687128}"/>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83" name="正方形/長方形 382">
          <a:extLst>
            <a:ext uri="{FF2B5EF4-FFF2-40B4-BE49-F238E27FC236}">
              <a16:creationId xmlns:a16="http://schemas.microsoft.com/office/drawing/2014/main" id="{4F54ABF3-58F1-460E-B149-9D8414B29381}"/>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4" name="正方形/長方形 383">
          <a:extLst>
            <a:ext uri="{FF2B5EF4-FFF2-40B4-BE49-F238E27FC236}">
              <a16:creationId xmlns:a16="http://schemas.microsoft.com/office/drawing/2014/main" id="{85A45AAE-8FE9-4E28-9A82-7D83010E5520}"/>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5" name="正方形/長方形 384">
          <a:extLst>
            <a:ext uri="{FF2B5EF4-FFF2-40B4-BE49-F238E27FC236}">
              <a16:creationId xmlns:a16="http://schemas.microsoft.com/office/drawing/2014/main" id="{3170DFB6-31BF-41A8-855B-1371A946B8B3}"/>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6" name="正方形/長方形 385">
          <a:extLst>
            <a:ext uri="{FF2B5EF4-FFF2-40B4-BE49-F238E27FC236}">
              <a16:creationId xmlns:a16="http://schemas.microsoft.com/office/drawing/2014/main" id="{F505C55F-9E9A-427F-8112-D9FB2B135643}"/>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387" name="テキスト ボックス 386">
          <a:extLst>
            <a:ext uri="{FF2B5EF4-FFF2-40B4-BE49-F238E27FC236}">
              <a16:creationId xmlns:a16="http://schemas.microsoft.com/office/drawing/2014/main" id="{4CEBE375-75B8-460F-BCD0-BD91A53C9CA4}"/>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0ED4C9D8-545D-420A-BCEA-C462844D602F}"/>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389" name="テキスト ボックス 388">
          <a:extLst>
            <a:ext uri="{FF2B5EF4-FFF2-40B4-BE49-F238E27FC236}">
              <a16:creationId xmlns:a16="http://schemas.microsoft.com/office/drawing/2014/main" id="{2DB07AA4-E46D-4591-BBED-60075351A780}"/>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E8857866-DA70-4E37-9AE8-A274C80A56EB}"/>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textlink="">
      <xdr:nvSpPr>
        <xdr:cNvPr id="391" name="テキスト ボックス 390">
          <a:extLst>
            <a:ext uri="{FF2B5EF4-FFF2-40B4-BE49-F238E27FC236}">
              <a16:creationId xmlns:a16="http://schemas.microsoft.com/office/drawing/2014/main" id="{CE4750CB-D3B9-41A1-8E19-A17B10D5B834}"/>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73FE08E7-8E32-4DBE-BFC9-9ADEB71666E4}"/>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textlink="">
      <xdr:nvSpPr>
        <xdr:cNvPr id="393" name="テキスト ボックス 392">
          <a:extLst>
            <a:ext uri="{FF2B5EF4-FFF2-40B4-BE49-F238E27FC236}">
              <a16:creationId xmlns:a16="http://schemas.microsoft.com/office/drawing/2014/main" id="{1B9A87D0-EBE6-4B08-BA55-7164106F2651}"/>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A3B4719B-B611-42E1-BFB0-5F14AAC55D44}"/>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textlink="">
      <xdr:nvSpPr>
        <xdr:cNvPr id="395" name="テキスト ボックス 394">
          <a:extLst>
            <a:ext uri="{FF2B5EF4-FFF2-40B4-BE49-F238E27FC236}">
              <a16:creationId xmlns:a16="http://schemas.microsoft.com/office/drawing/2014/main" id="{811CACB1-53AB-411F-BAD1-E5FC72334ABF}"/>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DF564260-55F5-4A03-A9D5-12779054B048}"/>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textlink="">
      <xdr:nvSpPr>
        <xdr:cNvPr id="397" name="テキスト ボックス 396">
          <a:extLst>
            <a:ext uri="{FF2B5EF4-FFF2-40B4-BE49-F238E27FC236}">
              <a16:creationId xmlns:a16="http://schemas.microsoft.com/office/drawing/2014/main" id="{7849BBE1-A523-41B5-B156-31BCB4666FB0}"/>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772CC35E-87A1-40D1-8C61-A25C0E68C21C}"/>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textlink="">
      <xdr:nvSpPr>
        <xdr:cNvPr id="399" name="テキスト ボックス 398">
          <a:extLst>
            <a:ext uri="{FF2B5EF4-FFF2-40B4-BE49-F238E27FC236}">
              <a16:creationId xmlns:a16="http://schemas.microsoft.com/office/drawing/2014/main" id="{140224BA-3A36-47A6-A3F9-0719FA28AA6E}"/>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28BBC47C-5E83-429C-B4ED-9B1A6FF2309F}"/>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textlink="">
      <xdr:nvSpPr>
        <xdr:cNvPr id="401" name="テキスト ボックス 400">
          <a:extLst>
            <a:ext uri="{FF2B5EF4-FFF2-40B4-BE49-F238E27FC236}">
              <a16:creationId xmlns:a16="http://schemas.microsoft.com/office/drawing/2014/main" id="{E53E09F9-8B8D-4E11-BFA9-09E55A803A4F}"/>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textlink="">
      <xdr:nvSpPr>
        <xdr:cNvPr id="402" name="【市民会館】&#10;有形固定資産減価償却率グラフ枠">
          <a:extLst>
            <a:ext uri="{FF2B5EF4-FFF2-40B4-BE49-F238E27FC236}">
              <a16:creationId xmlns:a16="http://schemas.microsoft.com/office/drawing/2014/main" id="{48571E9E-892D-4BEE-B1E4-8A3FF022EA3A}"/>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BD1F9300-DE24-487F-8E4A-4A7B23320FA1}"/>
            </a:ext>
          </a:extLst>
        </xdr:cNvPr>
        <xdr:cNvCxnSpPr/>
      </xdr:nvCxnSpPr>
      <xdr:spPr>
        <a:xfrm flipV="1">
          <a:off x="4173855" y="17143096"/>
          <a:ext cx="0" cy="1514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textlink="">
      <xdr:nvSpPr>
        <xdr:cNvPr id="404" name="【市民会館】&#10;有形固定資産減価償却率最小値テキスト">
          <a:extLst>
            <a:ext uri="{FF2B5EF4-FFF2-40B4-BE49-F238E27FC236}">
              <a16:creationId xmlns:a16="http://schemas.microsoft.com/office/drawing/2014/main" id="{459F8010-A43D-4098-99B6-11BAAE7A890E}"/>
            </a:ext>
          </a:extLst>
        </xdr:cNvPr>
        <xdr:cNvSpPr txBox="1"/>
      </xdr:nvSpPr>
      <xdr:spPr>
        <a:xfrm>
          <a:off x="4212590" y="186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8B297738-7296-4CC6-B1DA-7CF844217E86}"/>
            </a:ext>
          </a:extLst>
        </xdr:cNvPr>
        <xdr:cNvCxnSpPr/>
      </xdr:nvCxnSpPr>
      <xdr:spPr>
        <a:xfrm>
          <a:off x="4112260" y="18657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textlink="">
      <xdr:nvSpPr>
        <xdr:cNvPr id="406" name="【市民会館】&#10;有形固定資産減価償却率最大値テキスト">
          <a:extLst>
            <a:ext uri="{FF2B5EF4-FFF2-40B4-BE49-F238E27FC236}">
              <a16:creationId xmlns:a16="http://schemas.microsoft.com/office/drawing/2014/main" id="{5E209E1F-605D-4C6C-AD93-5A23D5768AAD}"/>
            </a:ext>
          </a:extLst>
        </xdr:cNvPr>
        <xdr:cNvSpPr txBox="1"/>
      </xdr:nvSpPr>
      <xdr:spPr>
        <a:xfrm>
          <a:off x="421259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65F7D70F-1400-47E8-B3BE-90EA6EFFED52}"/>
            </a:ext>
          </a:extLst>
        </xdr:cNvPr>
        <xdr:cNvCxnSpPr/>
      </xdr:nvCxnSpPr>
      <xdr:spPr>
        <a:xfrm>
          <a:off x="4112260" y="171430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textlink="">
      <xdr:nvSpPr>
        <xdr:cNvPr id="408" name="【市民会館】&#10;有形固定資産減価償却率平均値テキスト">
          <a:extLst>
            <a:ext uri="{FF2B5EF4-FFF2-40B4-BE49-F238E27FC236}">
              <a16:creationId xmlns:a16="http://schemas.microsoft.com/office/drawing/2014/main" id="{89766DCF-D039-4960-8EA7-76055AC69B63}"/>
            </a:ext>
          </a:extLst>
        </xdr:cNvPr>
        <xdr:cNvSpPr txBox="1"/>
      </xdr:nvSpPr>
      <xdr:spPr>
        <a:xfrm>
          <a:off x="4212590" y="17679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textlink="">
      <xdr:nvSpPr>
        <xdr:cNvPr id="409" name="フローチャート: 判断 408">
          <a:extLst>
            <a:ext uri="{FF2B5EF4-FFF2-40B4-BE49-F238E27FC236}">
              <a16:creationId xmlns:a16="http://schemas.microsoft.com/office/drawing/2014/main" id="{084A944E-5147-4B92-93F7-3A9F4DBF4E64}"/>
            </a:ext>
          </a:extLst>
        </xdr:cNvPr>
        <xdr:cNvSpPr/>
      </xdr:nvSpPr>
      <xdr:spPr>
        <a:xfrm>
          <a:off x="4131310" y="178276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textlink="">
      <xdr:nvSpPr>
        <xdr:cNvPr id="410" name="フローチャート: 判断 409">
          <a:extLst>
            <a:ext uri="{FF2B5EF4-FFF2-40B4-BE49-F238E27FC236}">
              <a16:creationId xmlns:a16="http://schemas.microsoft.com/office/drawing/2014/main" id="{569F064D-3A43-4085-9DF5-2585D5A25E5D}"/>
            </a:ext>
          </a:extLst>
        </xdr:cNvPr>
        <xdr:cNvSpPr/>
      </xdr:nvSpPr>
      <xdr:spPr>
        <a:xfrm>
          <a:off x="3388360" y="177914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textlink="">
      <xdr:nvSpPr>
        <xdr:cNvPr id="411" name="フローチャート: 判断 410">
          <a:extLst>
            <a:ext uri="{FF2B5EF4-FFF2-40B4-BE49-F238E27FC236}">
              <a16:creationId xmlns:a16="http://schemas.microsoft.com/office/drawing/2014/main" id="{23C72F8E-F442-425A-93CA-7409E8486036}"/>
            </a:ext>
          </a:extLst>
        </xdr:cNvPr>
        <xdr:cNvSpPr/>
      </xdr:nvSpPr>
      <xdr:spPr>
        <a:xfrm>
          <a:off x="2571750" y="177704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textlink="">
      <xdr:nvSpPr>
        <xdr:cNvPr id="412" name="フローチャート: 判断 411">
          <a:extLst>
            <a:ext uri="{FF2B5EF4-FFF2-40B4-BE49-F238E27FC236}">
              <a16:creationId xmlns:a16="http://schemas.microsoft.com/office/drawing/2014/main" id="{41D1FEEA-C9E0-45DC-A66E-446F8E4FA3F2}"/>
            </a:ext>
          </a:extLst>
        </xdr:cNvPr>
        <xdr:cNvSpPr/>
      </xdr:nvSpPr>
      <xdr:spPr>
        <a:xfrm>
          <a:off x="1774190" y="1775142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textlink="">
      <xdr:nvSpPr>
        <xdr:cNvPr id="413" name="フローチャート: 判断 412">
          <a:extLst>
            <a:ext uri="{FF2B5EF4-FFF2-40B4-BE49-F238E27FC236}">
              <a16:creationId xmlns:a16="http://schemas.microsoft.com/office/drawing/2014/main" id="{CD4A8311-752A-4C9E-AEC2-FE1908D34AF3}"/>
            </a:ext>
          </a:extLst>
        </xdr:cNvPr>
        <xdr:cNvSpPr/>
      </xdr:nvSpPr>
      <xdr:spPr>
        <a:xfrm>
          <a:off x="988060" y="1770951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414" name="テキスト ボックス 413">
          <a:extLst>
            <a:ext uri="{FF2B5EF4-FFF2-40B4-BE49-F238E27FC236}">
              <a16:creationId xmlns:a16="http://schemas.microsoft.com/office/drawing/2014/main" id="{BC4A3436-56EC-4E51-9D36-AA06E2B30D7D}"/>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415" name="テキスト ボックス 414">
          <a:extLst>
            <a:ext uri="{FF2B5EF4-FFF2-40B4-BE49-F238E27FC236}">
              <a16:creationId xmlns:a16="http://schemas.microsoft.com/office/drawing/2014/main" id="{1B39B21A-4306-4872-9BBD-A1C99CCB8673}"/>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416" name="テキスト ボックス 415">
          <a:extLst>
            <a:ext uri="{FF2B5EF4-FFF2-40B4-BE49-F238E27FC236}">
              <a16:creationId xmlns:a16="http://schemas.microsoft.com/office/drawing/2014/main" id="{0A74367C-C014-4A6F-813E-E393D1F0E7F9}"/>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417" name="テキスト ボックス 416">
          <a:extLst>
            <a:ext uri="{FF2B5EF4-FFF2-40B4-BE49-F238E27FC236}">
              <a16:creationId xmlns:a16="http://schemas.microsoft.com/office/drawing/2014/main" id="{812DC386-80BF-4450-9E56-8093F2DBDCD1}"/>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418" name="テキスト ボックス 417">
          <a:extLst>
            <a:ext uri="{FF2B5EF4-FFF2-40B4-BE49-F238E27FC236}">
              <a16:creationId xmlns:a16="http://schemas.microsoft.com/office/drawing/2014/main" id="{11F65E03-D322-4570-8250-AA1BB3443F60}"/>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50164</xdr:rowOff>
    </xdr:from>
    <xdr:to>
      <xdr:col>24</xdr:col>
      <xdr:colOff>114300</xdr:colOff>
      <xdr:row>106</xdr:row>
      <xdr:rowOff>151764</xdr:rowOff>
    </xdr:to>
    <xdr:sp textlink="">
      <xdr:nvSpPr>
        <xdr:cNvPr id="419" name="楕円 418">
          <a:extLst>
            <a:ext uri="{FF2B5EF4-FFF2-40B4-BE49-F238E27FC236}">
              <a16:creationId xmlns:a16="http://schemas.microsoft.com/office/drawing/2014/main" id="{E0390095-4649-4E51-9B6C-C6E8B79C0455}"/>
            </a:ext>
          </a:extLst>
        </xdr:cNvPr>
        <xdr:cNvSpPr/>
      </xdr:nvSpPr>
      <xdr:spPr>
        <a:xfrm>
          <a:off x="4131310" y="1822767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28591</xdr:rowOff>
    </xdr:from>
    <xdr:ext cx="405111" cy="259045"/>
    <xdr:sp textlink="">
      <xdr:nvSpPr>
        <xdr:cNvPr id="420" name="【市民会館】&#10;有形固定資産減価償却率該当値テキスト">
          <a:extLst>
            <a:ext uri="{FF2B5EF4-FFF2-40B4-BE49-F238E27FC236}">
              <a16:creationId xmlns:a16="http://schemas.microsoft.com/office/drawing/2014/main" id="{C2094DBE-6633-4CF0-85FF-DBB9B3472B0F}"/>
            </a:ext>
          </a:extLst>
        </xdr:cNvPr>
        <xdr:cNvSpPr txBox="1"/>
      </xdr:nvSpPr>
      <xdr:spPr>
        <a:xfrm>
          <a:off x="4212590" y="18200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42545</xdr:rowOff>
    </xdr:from>
    <xdr:to>
      <xdr:col>20</xdr:col>
      <xdr:colOff>38100</xdr:colOff>
      <xdr:row>106</xdr:row>
      <xdr:rowOff>144145</xdr:rowOff>
    </xdr:to>
    <xdr:sp textlink="">
      <xdr:nvSpPr>
        <xdr:cNvPr id="421" name="楕円 420">
          <a:extLst>
            <a:ext uri="{FF2B5EF4-FFF2-40B4-BE49-F238E27FC236}">
              <a16:creationId xmlns:a16="http://schemas.microsoft.com/office/drawing/2014/main" id="{6921236E-7504-48E4-A4AF-5281800731B7}"/>
            </a:ext>
          </a:extLst>
        </xdr:cNvPr>
        <xdr:cNvSpPr/>
      </xdr:nvSpPr>
      <xdr:spPr>
        <a:xfrm>
          <a:off x="3388360" y="18218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93345</xdr:rowOff>
    </xdr:from>
    <xdr:to>
      <xdr:col>24</xdr:col>
      <xdr:colOff>63500</xdr:colOff>
      <xdr:row>106</xdr:row>
      <xdr:rowOff>100964</xdr:rowOff>
    </xdr:to>
    <xdr:cxnSp macro="">
      <xdr:nvCxnSpPr>
        <xdr:cNvPr id="422" name="直線コネクタ 421">
          <a:extLst>
            <a:ext uri="{FF2B5EF4-FFF2-40B4-BE49-F238E27FC236}">
              <a16:creationId xmlns:a16="http://schemas.microsoft.com/office/drawing/2014/main" id="{22864034-F2A6-439C-BD9F-3D7D81480835}"/>
            </a:ext>
          </a:extLst>
        </xdr:cNvPr>
        <xdr:cNvCxnSpPr/>
      </xdr:nvCxnSpPr>
      <xdr:spPr>
        <a:xfrm>
          <a:off x="3431540" y="1827085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29211</xdr:rowOff>
    </xdr:from>
    <xdr:to>
      <xdr:col>15</xdr:col>
      <xdr:colOff>101600</xdr:colOff>
      <xdr:row>106</xdr:row>
      <xdr:rowOff>130811</xdr:rowOff>
    </xdr:to>
    <xdr:sp textlink="">
      <xdr:nvSpPr>
        <xdr:cNvPr id="423" name="楕円 422">
          <a:extLst>
            <a:ext uri="{FF2B5EF4-FFF2-40B4-BE49-F238E27FC236}">
              <a16:creationId xmlns:a16="http://schemas.microsoft.com/office/drawing/2014/main" id="{574AB1E1-A542-4475-9FD9-76B07F0B45D1}"/>
            </a:ext>
          </a:extLst>
        </xdr:cNvPr>
        <xdr:cNvSpPr/>
      </xdr:nvSpPr>
      <xdr:spPr>
        <a:xfrm>
          <a:off x="2571750" y="1820100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80011</xdr:rowOff>
    </xdr:from>
    <xdr:to>
      <xdr:col>19</xdr:col>
      <xdr:colOff>177800</xdr:colOff>
      <xdr:row>106</xdr:row>
      <xdr:rowOff>93345</xdr:rowOff>
    </xdr:to>
    <xdr:cxnSp macro="">
      <xdr:nvCxnSpPr>
        <xdr:cNvPr id="424" name="直線コネクタ 423">
          <a:extLst>
            <a:ext uri="{FF2B5EF4-FFF2-40B4-BE49-F238E27FC236}">
              <a16:creationId xmlns:a16="http://schemas.microsoft.com/office/drawing/2014/main" id="{17522DEC-22B9-48E9-AD06-6FF938A9002C}"/>
            </a:ext>
          </a:extLst>
        </xdr:cNvPr>
        <xdr:cNvCxnSpPr/>
      </xdr:nvCxnSpPr>
      <xdr:spPr>
        <a:xfrm>
          <a:off x="2626360" y="18255616"/>
          <a:ext cx="80518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84455</xdr:rowOff>
    </xdr:from>
    <xdr:to>
      <xdr:col>10</xdr:col>
      <xdr:colOff>165100</xdr:colOff>
      <xdr:row>109</xdr:row>
      <xdr:rowOff>14605</xdr:rowOff>
    </xdr:to>
    <xdr:sp textlink="">
      <xdr:nvSpPr>
        <xdr:cNvPr id="425" name="楕円 424">
          <a:extLst>
            <a:ext uri="{FF2B5EF4-FFF2-40B4-BE49-F238E27FC236}">
              <a16:creationId xmlns:a16="http://schemas.microsoft.com/office/drawing/2014/main" id="{7F8184E9-C998-44DA-B592-1598B2BFD24E}"/>
            </a:ext>
          </a:extLst>
        </xdr:cNvPr>
        <xdr:cNvSpPr/>
      </xdr:nvSpPr>
      <xdr:spPr>
        <a:xfrm>
          <a:off x="1774190" y="1860296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80011</xdr:rowOff>
    </xdr:from>
    <xdr:to>
      <xdr:col>15</xdr:col>
      <xdr:colOff>50800</xdr:colOff>
      <xdr:row>108</xdr:row>
      <xdr:rowOff>135255</xdr:rowOff>
    </xdr:to>
    <xdr:cxnSp macro="">
      <xdr:nvCxnSpPr>
        <xdr:cNvPr id="426" name="直線コネクタ 425">
          <a:extLst>
            <a:ext uri="{FF2B5EF4-FFF2-40B4-BE49-F238E27FC236}">
              <a16:creationId xmlns:a16="http://schemas.microsoft.com/office/drawing/2014/main" id="{00639D25-DF34-4BF6-A802-497561A745CA}"/>
            </a:ext>
          </a:extLst>
        </xdr:cNvPr>
        <xdr:cNvCxnSpPr/>
      </xdr:nvCxnSpPr>
      <xdr:spPr>
        <a:xfrm flipV="1">
          <a:off x="1828800" y="18255616"/>
          <a:ext cx="797560" cy="392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101600</xdr:rowOff>
    </xdr:from>
    <xdr:to>
      <xdr:col>6</xdr:col>
      <xdr:colOff>38100</xdr:colOff>
      <xdr:row>109</xdr:row>
      <xdr:rowOff>31750</xdr:rowOff>
    </xdr:to>
    <xdr:sp textlink="">
      <xdr:nvSpPr>
        <xdr:cNvPr id="427" name="楕円 426">
          <a:extLst>
            <a:ext uri="{FF2B5EF4-FFF2-40B4-BE49-F238E27FC236}">
              <a16:creationId xmlns:a16="http://schemas.microsoft.com/office/drawing/2014/main" id="{7FFB07FB-3AC4-489E-B85E-CE79C2D595EC}"/>
            </a:ext>
          </a:extLst>
        </xdr:cNvPr>
        <xdr:cNvSpPr/>
      </xdr:nvSpPr>
      <xdr:spPr>
        <a:xfrm>
          <a:off x="988060" y="186143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135255</xdr:rowOff>
    </xdr:from>
    <xdr:to>
      <xdr:col>10</xdr:col>
      <xdr:colOff>114300</xdr:colOff>
      <xdr:row>108</xdr:row>
      <xdr:rowOff>152400</xdr:rowOff>
    </xdr:to>
    <xdr:cxnSp macro="">
      <xdr:nvCxnSpPr>
        <xdr:cNvPr id="428" name="直線コネクタ 427">
          <a:extLst>
            <a:ext uri="{FF2B5EF4-FFF2-40B4-BE49-F238E27FC236}">
              <a16:creationId xmlns:a16="http://schemas.microsoft.com/office/drawing/2014/main" id="{242556A7-E631-4EAF-8F02-036817FCA685}"/>
            </a:ext>
          </a:extLst>
        </xdr:cNvPr>
        <xdr:cNvCxnSpPr/>
      </xdr:nvCxnSpPr>
      <xdr:spPr>
        <a:xfrm flipV="1">
          <a:off x="1031240" y="18648045"/>
          <a:ext cx="7975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textlink="">
      <xdr:nvSpPr>
        <xdr:cNvPr id="429" name="n_1aveValue【市民会館】&#10;有形固定資産減価償却率">
          <a:extLst>
            <a:ext uri="{FF2B5EF4-FFF2-40B4-BE49-F238E27FC236}">
              <a16:creationId xmlns:a16="http://schemas.microsoft.com/office/drawing/2014/main" id="{A64B0246-557C-403A-9107-853E0B5B11A6}"/>
            </a:ext>
          </a:extLst>
        </xdr:cNvPr>
        <xdr:cNvSpPr txBox="1"/>
      </xdr:nvSpPr>
      <xdr:spPr>
        <a:xfrm>
          <a:off x="32391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textlink="">
      <xdr:nvSpPr>
        <xdr:cNvPr id="430" name="n_2aveValue【市民会館】&#10;有形固定資産減価償却率">
          <a:extLst>
            <a:ext uri="{FF2B5EF4-FFF2-40B4-BE49-F238E27FC236}">
              <a16:creationId xmlns:a16="http://schemas.microsoft.com/office/drawing/2014/main" id="{D7115D56-16DC-42A8-AC6F-53A68EA05967}"/>
            </a:ext>
          </a:extLst>
        </xdr:cNvPr>
        <xdr:cNvSpPr txBox="1"/>
      </xdr:nvSpPr>
      <xdr:spPr>
        <a:xfrm>
          <a:off x="2439044" y="1754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textlink="">
      <xdr:nvSpPr>
        <xdr:cNvPr id="431" name="n_3aveValue【市民会館】&#10;有形固定資産減価償却率">
          <a:extLst>
            <a:ext uri="{FF2B5EF4-FFF2-40B4-BE49-F238E27FC236}">
              <a16:creationId xmlns:a16="http://schemas.microsoft.com/office/drawing/2014/main" id="{69CF610D-B374-45AA-8134-DD8A4B7189CE}"/>
            </a:ext>
          </a:extLst>
        </xdr:cNvPr>
        <xdr:cNvSpPr txBox="1"/>
      </xdr:nvSpPr>
      <xdr:spPr>
        <a:xfrm>
          <a:off x="164148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textlink="">
      <xdr:nvSpPr>
        <xdr:cNvPr id="432" name="n_4aveValue【市民会館】&#10;有形固定資産減価償却率">
          <a:extLst>
            <a:ext uri="{FF2B5EF4-FFF2-40B4-BE49-F238E27FC236}">
              <a16:creationId xmlns:a16="http://schemas.microsoft.com/office/drawing/2014/main" id="{DA14F56B-F33C-428F-A29F-5147AF558786}"/>
            </a:ext>
          </a:extLst>
        </xdr:cNvPr>
        <xdr:cNvSpPr txBox="1"/>
      </xdr:nvSpPr>
      <xdr:spPr>
        <a:xfrm>
          <a:off x="855354" y="17486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135272</xdr:rowOff>
    </xdr:from>
    <xdr:ext cx="405111" cy="259045"/>
    <xdr:sp textlink="">
      <xdr:nvSpPr>
        <xdr:cNvPr id="433" name="n_1mainValue【市民会館】&#10;有形固定資産減価償却率">
          <a:extLst>
            <a:ext uri="{FF2B5EF4-FFF2-40B4-BE49-F238E27FC236}">
              <a16:creationId xmlns:a16="http://schemas.microsoft.com/office/drawing/2014/main" id="{54A42CF0-982E-4855-ABD9-C01D6AD71947}"/>
            </a:ext>
          </a:extLst>
        </xdr:cNvPr>
        <xdr:cNvSpPr txBox="1"/>
      </xdr:nvSpPr>
      <xdr:spPr>
        <a:xfrm>
          <a:off x="3239144" y="183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121938</xdr:rowOff>
    </xdr:from>
    <xdr:ext cx="405111" cy="259045"/>
    <xdr:sp textlink="">
      <xdr:nvSpPr>
        <xdr:cNvPr id="434" name="n_2mainValue【市民会館】&#10;有形固定資産減価償却率">
          <a:extLst>
            <a:ext uri="{FF2B5EF4-FFF2-40B4-BE49-F238E27FC236}">
              <a16:creationId xmlns:a16="http://schemas.microsoft.com/office/drawing/2014/main" id="{18D4379D-C29E-4DCE-9AB7-EEBC1AE2C6CA}"/>
            </a:ext>
          </a:extLst>
        </xdr:cNvPr>
        <xdr:cNvSpPr txBox="1"/>
      </xdr:nvSpPr>
      <xdr:spPr>
        <a:xfrm>
          <a:off x="2439044" y="1829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5732</xdr:rowOff>
    </xdr:from>
    <xdr:ext cx="405111" cy="259045"/>
    <xdr:sp textlink="">
      <xdr:nvSpPr>
        <xdr:cNvPr id="435" name="n_3mainValue【市民会館】&#10;有形固定資産減価償却率">
          <a:extLst>
            <a:ext uri="{FF2B5EF4-FFF2-40B4-BE49-F238E27FC236}">
              <a16:creationId xmlns:a16="http://schemas.microsoft.com/office/drawing/2014/main" id="{3BEC6D45-2C82-4D11-BDD3-8C25D533BE2C}"/>
            </a:ext>
          </a:extLst>
        </xdr:cNvPr>
        <xdr:cNvSpPr txBox="1"/>
      </xdr:nvSpPr>
      <xdr:spPr>
        <a:xfrm>
          <a:off x="1641484" y="186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109</xdr:row>
      <xdr:rowOff>22877</xdr:rowOff>
    </xdr:from>
    <xdr:ext cx="469744" cy="259045"/>
    <xdr:sp textlink="">
      <xdr:nvSpPr>
        <xdr:cNvPr id="436" name="n_4mainValue【市民会館】&#10;有形固定資産減価償却率">
          <a:extLst>
            <a:ext uri="{FF2B5EF4-FFF2-40B4-BE49-F238E27FC236}">
              <a16:creationId xmlns:a16="http://schemas.microsoft.com/office/drawing/2014/main" id="{FA832255-A502-4E4E-AB57-D67F50D9BBA9}"/>
            </a:ext>
          </a:extLst>
        </xdr:cNvPr>
        <xdr:cNvSpPr txBox="1"/>
      </xdr:nvSpPr>
      <xdr:spPr>
        <a:xfrm>
          <a:off x="815417" y="1870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437" name="正方形/長方形 436">
          <a:extLst>
            <a:ext uri="{FF2B5EF4-FFF2-40B4-BE49-F238E27FC236}">
              <a16:creationId xmlns:a16="http://schemas.microsoft.com/office/drawing/2014/main" id="{F0FAB37B-DA0D-4E2C-A284-ED737CBDDCD9}"/>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438" name="正方形/長方形 437">
          <a:extLst>
            <a:ext uri="{FF2B5EF4-FFF2-40B4-BE49-F238E27FC236}">
              <a16:creationId xmlns:a16="http://schemas.microsoft.com/office/drawing/2014/main" id="{15BE64FC-2FC8-4488-944F-ACA4F3186F42}"/>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439" name="正方形/長方形 438">
          <a:extLst>
            <a:ext uri="{FF2B5EF4-FFF2-40B4-BE49-F238E27FC236}">
              <a16:creationId xmlns:a16="http://schemas.microsoft.com/office/drawing/2014/main" id="{DB30ABF5-8880-43FD-BAEF-92E9DF19675C}"/>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440" name="正方形/長方形 439">
          <a:extLst>
            <a:ext uri="{FF2B5EF4-FFF2-40B4-BE49-F238E27FC236}">
              <a16:creationId xmlns:a16="http://schemas.microsoft.com/office/drawing/2014/main" id="{2DB8AE95-CF81-4D94-9038-9795DC69B80B}"/>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441" name="正方形/長方形 440">
          <a:extLst>
            <a:ext uri="{FF2B5EF4-FFF2-40B4-BE49-F238E27FC236}">
              <a16:creationId xmlns:a16="http://schemas.microsoft.com/office/drawing/2014/main" id="{1F532CDD-5525-4C41-A2D5-7DE40F3C6220}"/>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442" name="正方形/長方形 441">
          <a:extLst>
            <a:ext uri="{FF2B5EF4-FFF2-40B4-BE49-F238E27FC236}">
              <a16:creationId xmlns:a16="http://schemas.microsoft.com/office/drawing/2014/main" id="{394C81DA-BA51-496F-8420-96D8920B4708}"/>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443" name="正方形/長方形 442">
          <a:extLst>
            <a:ext uri="{FF2B5EF4-FFF2-40B4-BE49-F238E27FC236}">
              <a16:creationId xmlns:a16="http://schemas.microsoft.com/office/drawing/2014/main" id="{EF77A3D7-A792-4108-AFA5-35FF77DB43B1}"/>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444" name="正方形/長方形 443">
          <a:extLst>
            <a:ext uri="{FF2B5EF4-FFF2-40B4-BE49-F238E27FC236}">
              <a16:creationId xmlns:a16="http://schemas.microsoft.com/office/drawing/2014/main" id="{89EF265C-5540-41EA-B656-5255DDCB4D9C}"/>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445" name="テキスト ボックス 444">
          <a:extLst>
            <a:ext uri="{FF2B5EF4-FFF2-40B4-BE49-F238E27FC236}">
              <a16:creationId xmlns:a16="http://schemas.microsoft.com/office/drawing/2014/main" id="{B7C9B048-E9BE-4D0B-9F44-7ADE7FE4290B}"/>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83107119-8D0F-4527-A036-DD7DB48B1ED0}"/>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4E80DD84-5A44-446F-A978-D6E0873AFAB6}"/>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textlink="">
      <xdr:nvSpPr>
        <xdr:cNvPr id="448" name="テキスト ボックス 447">
          <a:extLst>
            <a:ext uri="{FF2B5EF4-FFF2-40B4-BE49-F238E27FC236}">
              <a16:creationId xmlns:a16="http://schemas.microsoft.com/office/drawing/2014/main" id="{5991ADB2-69C3-4D3C-BA1E-FCE5CAF1AB3C}"/>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14E195F1-8FCA-4CDD-95DB-677382A30E09}"/>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textlink="">
      <xdr:nvSpPr>
        <xdr:cNvPr id="450" name="テキスト ボックス 449">
          <a:extLst>
            <a:ext uri="{FF2B5EF4-FFF2-40B4-BE49-F238E27FC236}">
              <a16:creationId xmlns:a16="http://schemas.microsoft.com/office/drawing/2014/main" id="{00336CAB-7440-4BD2-BA76-E78911560D4C}"/>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14FD9560-1866-4949-BC63-89C6CC5F81F0}"/>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textlink="">
      <xdr:nvSpPr>
        <xdr:cNvPr id="452" name="テキスト ボックス 451">
          <a:extLst>
            <a:ext uri="{FF2B5EF4-FFF2-40B4-BE49-F238E27FC236}">
              <a16:creationId xmlns:a16="http://schemas.microsoft.com/office/drawing/2014/main" id="{C75D0BE3-D5EF-49FA-93B1-8F05B55072C7}"/>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366629FF-4A1D-4480-87AA-A1CA69A93FB4}"/>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textlink="">
      <xdr:nvSpPr>
        <xdr:cNvPr id="454" name="テキスト ボックス 453">
          <a:extLst>
            <a:ext uri="{FF2B5EF4-FFF2-40B4-BE49-F238E27FC236}">
              <a16:creationId xmlns:a16="http://schemas.microsoft.com/office/drawing/2014/main" id="{E74933A4-2E48-4766-91B5-CEF399223EAB}"/>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161E38A3-535E-482B-8213-1AB25B8F8D24}"/>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textlink="">
      <xdr:nvSpPr>
        <xdr:cNvPr id="456" name="テキスト ボックス 455">
          <a:extLst>
            <a:ext uri="{FF2B5EF4-FFF2-40B4-BE49-F238E27FC236}">
              <a16:creationId xmlns:a16="http://schemas.microsoft.com/office/drawing/2014/main" id="{33C1B74C-EC5A-44EB-84BE-F797048B2532}"/>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4EC2E78C-77A9-4259-8D64-8096EC43E18C}"/>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textlink="">
      <xdr:nvSpPr>
        <xdr:cNvPr id="458" name="テキスト ボックス 457">
          <a:extLst>
            <a:ext uri="{FF2B5EF4-FFF2-40B4-BE49-F238E27FC236}">
              <a16:creationId xmlns:a16="http://schemas.microsoft.com/office/drawing/2014/main" id="{797DC66A-5CFC-402D-BFAF-ED7C02EF308D}"/>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459" name="【市民会館】&#10;一人当たり面積グラフ枠">
          <a:extLst>
            <a:ext uri="{FF2B5EF4-FFF2-40B4-BE49-F238E27FC236}">
              <a16:creationId xmlns:a16="http://schemas.microsoft.com/office/drawing/2014/main" id="{D6E9B3C6-FB07-4731-9082-E345EED6F407}"/>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4A6E0E59-7D90-4C3C-9F7F-39A96A4EA032}"/>
            </a:ext>
          </a:extLst>
        </xdr:cNvPr>
        <xdr:cNvCxnSpPr/>
      </xdr:nvCxnSpPr>
      <xdr:spPr>
        <a:xfrm flipV="1">
          <a:off x="9429115" y="17150716"/>
          <a:ext cx="0" cy="1398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textlink="">
      <xdr:nvSpPr>
        <xdr:cNvPr id="461" name="【市民会館】&#10;一人当たり面積最小値テキスト">
          <a:extLst>
            <a:ext uri="{FF2B5EF4-FFF2-40B4-BE49-F238E27FC236}">
              <a16:creationId xmlns:a16="http://schemas.microsoft.com/office/drawing/2014/main" id="{F0790241-0D70-4C8E-9BF0-A60D16D6C038}"/>
            </a:ext>
          </a:extLst>
        </xdr:cNvPr>
        <xdr:cNvSpPr txBox="1"/>
      </xdr:nvSpPr>
      <xdr:spPr>
        <a:xfrm>
          <a:off x="946785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C63A13EC-B0E4-40AC-9327-45316D5577E1}"/>
            </a:ext>
          </a:extLst>
        </xdr:cNvPr>
        <xdr:cNvCxnSpPr/>
      </xdr:nvCxnSpPr>
      <xdr:spPr>
        <a:xfrm>
          <a:off x="9356090" y="1854898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textlink="">
      <xdr:nvSpPr>
        <xdr:cNvPr id="463" name="【市民会館】&#10;一人当たり面積最大値テキスト">
          <a:extLst>
            <a:ext uri="{FF2B5EF4-FFF2-40B4-BE49-F238E27FC236}">
              <a16:creationId xmlns:a16="http://schemas.microsoft.com/office/drawing/2014/main" id="{75D361F2-9124-4D9F-A5D3-C64C7AC23856}"/>
            </a:ext>
          </a:extLst>
        </xdr:cNvPr>
        <xdr:cNvSpPr txBox="1"/>
      </xdr:nvSpPr>
      <xdr:spPr>
        <a:xfrm>
          <a:off x="9467850" y="16925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88C521E3-36D0-4483-88C9-9F9E8B594924}"/>
            </a:ext>
          </a:extLst>
        </xdr:cNvPr>
        <xdr:cNvCxnSpPr/>
      </xdr:nvCxnSpPr>
      <xdr:spPr>
        <a:xfrm>
          <a:off x="9356090" y="171507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textlink="">
      <xdr:nvSpPr>
        <xdr:cNvPr id="465" name="【市民会館】&#10;一人当たり面積平均値テキスト">
          <a:extLst>
            <a:ext uri="{FF2B5EF4-FFF2-40B4-BE49-F238E27FC236}">
              <a16:creationId xmlns:a16="http://schemas.microsoft.com/office/drawing/2014/main" id="{B4DDDD39-D42E-4B86-B094-A5ABC376DD83}"/>
            </a:ext>
          </a:extLst>
        </xdr:cNvPr>
        <xdr:cNvSpPr txBox="1"/>
      </xdr:nvSpPr>
      <xdr:spPr>
        <a:xfrm>
          <a:off x="9467850" y="17909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textlink="">
      <xdr:nvSpPr>
        <xdr:cNvPr id="466" name="フローチャート: 判断 465">
          <a:extLst>
            <a:ext uri="{FF2B5EF4-FFF2-40B4-BE49-F238E27FC236}">
              <a16:creationId xmlns:a16="http://schemas.microsoft.com/office/drawing/2014/main" id="{B3DA3BB4-C4C8-49AF-9430-EDBE9391FF50}"/>
            </a:ext>
          </a:extLst>
        </xdr:cNvPr>
        <xdr:cNvSpPr/>
      </xdr:nvSpPr>
      <xdr:spPr>
        <a:xfrm>
          <a:off x="9394190" y="18061940"/>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textlink="">
      <xdr:nvSpPr>
        <xdr:cNvPr id="467" name="フローチャート: 判断 466">
          <a:extLst>
            <a:ext uri="{FF2B5EF4-FFF2-40B4-BE49-F238E27FC236}">
              <a16:creationId xmlns:a16="http://schemas.microsoft.com/office/drawing/2014/main" id="{7C72ADE0-A785-43C0-9D14-7C6CF1DE6537}"/>
            </a:ext>
          </a:extLst>
        </xdr:cNvPr>
        <xdr:cNvSpPr/>
      </xdr:nvSpPr>
      <xdr:spPr>
        <a:xfrm>
          <a:off x="8632190" y="180619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textlink="">
      <xdr:nvSpPr>
        <xdr:cNvPr id="468" name="フローチャート: 判断 467">
          <a:extLst>
            <a:ext uri="{FF2B5EF4-FFF2-40B4-BE49-F238E27FC236}">
              <a16:creationId xmlns:a16="http://schemas.microsoft.com/office/drawing/2014/main" id="{D9ADF94E-AC41-4D04-93E3-C985227A802C}"/>
            </a:ext>
          </a:extLst>
        </xdr:cNvPr>
        <xdr:cNvSpPr/>
      </xdr:nvSpPr>
      <xdr:spPr>
        <a:xfrm>
          <a:off x="7846060" y="18058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textlink="">
      <xdr:nvSpPr>
        <xdr:cNvPr id="469" name="フローチャート: 判断 468">
          <a:extLst>
            <a:ext uri="{FF2B5EF4-FFF2-40B4-BE49-F238E27FC236}">
              <a16:creationId xmlns:a16="http://schemas.microsoft.com/office/drawing/2014/main" id="{CA2F2545-E261-4002-B678-B61E7C32A714}"/>
            </a:ext>
          </a:extLst>
        </xdr:cNvPr>
        <xdr:cNvSpPr/>
      </xdr:nvSpPr>
      <xdr:spPr>
        <a:xfrm>
          <a:off x="7029450" y="180581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textlink="">
      <xdr:nvSpPr>
        <xdr:cNvPr id="470" name="フローチャート: 判断 469">
          <a:extLst>
            <a:ext uri="{FF2B5EF4-FFF2-40B4-BE49-F238E27FC236}">
              <a16:creationId xmlns:a16="http://schemas.microsoft.com/office/drawing/2014/main" id="{313DCA16-B271-4E72-8D0F-EEFAAEF308F2}"/>
            </a:ext>
          </a:extLst>
        </xdr:cNvPr>
        <xdr:cNvSpPr/>
      </xdr:nvSpPr>
      <xdr:spPr>
        <a:xfrm>
          <a:off x="6231890" y="1813432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471" name="テキスト ボックス 470">
          <a:extLst>
            <a:ext uri="{FF2B5EF4-FFF2-40B4-BE49-F238E27FC236}">
              <a16:creationId xmlns:a16="http://schemas.microsoft.com/office/drawing/2014/main" id="{25A6BD87-98CC-48E9-B95D-FF78EF9F59E4}"/>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472" name="テキスト ボックス 471">
          <a:extLst>
            <a:ext uri="{FF2B5EF4-FFF2-40B4-BE49-F238E27FC236}">
              <a16:creationId xmlns:a16="http://schemas.microsoft.com/office/drawing/2014/main" id="{A14F5935-3F7E-4CCC-98E6-46E78498FE7E}"/>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473" name="テキスト ボックス 472">
          <a:extLst>
            <a:ext uri="{FF2B5EF4-FFF2-40B4-BE49-F238E27FC236}">
              <a16:creationId xmlns:a16="http://schemas.microsoft.com/office/drawing/2014/main" id="{E9B46E6A-747B-4220-A6CE-1F6042A083D3}"/>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474" name="テキスト ボックス 473">
          <a:extLst>
            <a:ext uri="{FF2B5EF4-FFF2-40B4-BE49-F238E27FC236}">
              <a16:creationId xmlns:a16="http://schemas.microsoft.com/office/drawing/2014/main" id="{BD906923-3BC6-40EA-A847-1EEFDBEEBFFC}"/>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475" name="テキスト ボックス 474">
          <a:extLst>
            <a:ext uri="{FF2B5EF4-FFF2-40B4-BE49-F238E27FC236}">
              <a16:creationId xmlns:a16="http://schemas.microsoft.com/office/drawing/2014/main" id="{DB4D1AE4-DA1C-4FA7-8F5A-9F4675EAAAC0}"/>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67311</xdr:rowOff>
    </xdr:from>
    <xdr:to>
      <xdr:col>55</xdr:col>
      <xdr:colOff>50800</xdr:colOff>
      <xdr:row>107</xdr:row>
      <xdr:rowOff>168911</xdr:rowOff>
    </xdr:to>
    <xdr:sp textlink="">
      <xdr:nvSpPr>
        <xdr:cNvPr id="476" name="楕円 475">
          <a:extLst>
            <a:ext uri="{FF2B5EF4-FFF2-40B4-BE49-F238E27FC236}">
              <a16:creationId xmlns:a16="http://schemas.microsoft.com/office/drawing/2014/main" id="{62FE84D7-F390-4971-AA25-B24DB9E75BA0}"/>
            </a:ext>
          </a:extLst>
        </xdr:cNvPr>
        <xdr:cNvSpPr/>
      </xdr:nvSpPr>
      <xdr:spPr>
        <a:xfrm>
          <a:off x="9394190" y="18410556"/>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153688</xdr:rowOff>
    </xdr:from>
    <xdr:ext cx="469744" cy="259045"/>
    <xdr:sp textlink="">
      <xdr:nvSpPr>
        <xdr:cNvPr id="477" name="【市民会館】&#10;一人当たり面積該当値テキスト">
          <a:extLst>
            <a:ext uri="{FF2B5EF4-FFF2-40B4-BE49-F238E27FC236}">
              <a16:creationId xmlns:a16="http://schemas.microsoft.com/office/drawing/2014/main" id="{719E0912-7D4D-4748-811E-EB92DD57C3E5}"/>
            </a:ext>
          </a:extLst>
        </xdr:cNvPr>
        <xdr:cNvSpPr txBox="1"/>
      </xdr:nvSpPr>
      <xdr:spPr>
        <a:xfrm>
          <a:off x="9467850" y="1832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67311</xdr:rowOff>
    </xdr:from>
    <xdr:to>
      <xdr:col>50</xdr:col>
      <xdr:colOff>165100</xdr:colOff>
      <xdr:row>107</xdr:row>
      <xdr:rowOff>168911</xdr:rowOff>
    </xdr:to>
    <xdr:sp textlink="">
      <xdr:nvSpPr>
        <xdr:cNvPr id="478" name="楕円 477">
          <a:extLst>
            <a:ext uri="{FF2B5EF4-FFF2-40B4-BE49-F238E27FC236}">
              <a16:creationId xmlns:a16="http://schemas.microsoft.com/office/drawing/2014/main" id="{259B57C3-037F-4D6E-9904-045D91137711}"/>
            </a:ext>
          </a:extLst>
        </xdr:cNvPr>
        <xdr:cNvSpPr/>
      </xdr:nvSpPr>
      <xdr:spPr>
        <a:xfrm>
          <a:off x="8632190" y="1841055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118111</xdr:rowOff>
    </xdr:from>
    <xdr:to>
      <xdr:col>55</xdr:col>
      <xdr:colOff>0</xdr:colOff>
      <xdr:row>107</xdr:row>
      <xdr:rowOff>118111</xdr:rowOff>
    </xdr:to>
    <xdr:cxnSp macro="">
      <xdr:nvCxnSpPr>
        <xdr:cNvPr id="479" name="直線コネクタ 478">
          <a:extLst>
            <a:ext uri="{FF2B5EF4-FFF2-40B4-BE49-F238E27FC236}">
              <a16:creationId xmlns:a16="http://schemas.microsoft.com/office/drawing/2014/main" id="{EB2409AB-6ADB-4698-BC34-1F7AB7B18201}"/>
            </a:ext>
          </a:extLst>
        </xdr:cNvPr>
        <xdr:cNvCxnSpPr/>
      </xdr:nvCxnSpPr>
      <xdr:spPr>
        <a:xfrm>
          <a:off x="8686800" y="1846516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67311</xdr:rowOff>
    </xdr:from>
    <xdr:to>
      <xdr:col>46</xdr:col>
      <xdr:colOff>38100</xdr:colOff>
      <xdr:row>107</xdr:row>
      <xdr:rowOff>168911</xdr:rowOff>
    </xdr:to>
    <xdr:sp textlink="">
      <xdr:nvSpPr>
        <xdr:cNvPr id="480" name="楕円 479">
          <a:extLst>
            <a:ext uri="{FF2B5EF4-FFF2-40B4-BE49-F238E27FC236}">
              <a16:creationId xmlns:a16="http://schemas.microsoft.com/office/drawing/2014/main" id="{EF8087DB-9A15-44FC-B2F8-34CEA8C2FF59}"/>
            </a:ext>
          </a:extLst>
        </xdr:cNvPr>
        <xdr:cNvSpPr/>
      </xdr:nvSpPr>
      <xdr:spPr>
        <a:xfrm>
          <a:off x="7846060" y="1841055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118111</xdr:rowOff>
    </xdr:from>
    <xdr:to>
      <xdr:col>50</xdr:col>
      <xdr:colOff>114300</xdr:colOff>
      <xdr:row>107</xdr:row>
      <xdr:rowOff>118111</xdr:rowOff>
    </xdr:to>
    <xdr:cxnSp macro="">
      <xdr:nvCxnSpPr>
        <xdr:cNvPr id="481" name="直線コネクタ 480">
          <a:extLst>
            <a:ext uri="{FF2B5EF4-FFF2-40B4-BE49-F238E27FC236}">
              <a16:creationId xmlns:a16="http://schemas.microsoft.com/office/drawing/2014/main" id="{2A9547B5-76BD-4C1F-A25A-EBED61EF7220}"/>
            </a:ext>
          </a:extLst>
        </xdr:cNvPr>
        <xdr:cNvCxnSpPr/>
      </xdr:nvCxnSpPr>
      <xdr:spPr>
        <a:xfrm>
          <a:off x="7889240" y="1846516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67311</xdr:rowOff>
    </xdr:from>
    <xdr:to>
      <xdr:col>41</xdr:col>
      <xdr:colOff>101600</xdr:colOff>
      <xdr:row>107</xdr:row>
      <xdr:rowOff>168911</xdr:rowOff>
    </xdr:to>
    <xdr:sp textlink="">
      <xdr:nvSpPr>
        <xdr:cNvPr id="482" name="楕円 481">
          <a:extLst>
            <a:ext uri="{FF2B5EF4-FFF2-40B4-BE49-F238E27FC236}">
              <a16:creationId xmlns:a16="http://schemas.microsoft.com/office/drawing/2014/main" id="{86054751-3B8E-4600-81D9-44D5D50BD981}"/>
            </a:ext>
          </a:extLst>
        </xdr:cNvPr>
        <xdr:cNvSpPr/>
      </xdr:nvSpPr>
      <xdr:spPr>
        <a:xfrm>
          <a:off x="7029450" y="184105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118111</xdr:rowOff>
    </xdr:from>
    <xdr:to>
      <xdr:col>45</xdr:col>
      <xdr:colOff>177800</xdr:colOff>
      <xdr:row>107</xdr:row>
      <xdr:rowOff>118111</xdr:rowOff>
    </xdr:to>
    <xdr:cxnSp macro="">
      <xdr:nvCxnSpPr>
        <xdr:cNvPr id="483" name="直線コネクタ 482">
          <a:extLst>
            <a:ext uri="{FF2B5EF4-FFF2-40B4-BE49-F238E27FC236}">
              <a16:creationId xmlns:a16="http://schemas.microsoft.com/office/drawing/2014/main" id="{AEFA1FD9-16B3-4265-8B8B-E2EBD6E4AFA5}"/>
            </a:ext>
          </a:extLst>
        </xdr:cNvPr>
        <xdr:cNvCxnSpPr/>
      </xdr:nvCxnSpPr>
      <xdr:spPr>
        <a:xfrm>
          <a:off x="7084060" y="1846516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71120</xdr:rowOff>
    </xdr:from>
    <xdr:to>
      <xdr:col>36</xdr:col>
      <xdr:colOff>165100</xdr:colOff>
      <xdr:row>108</xdr:row>
      <xdr:rowOff>1270</xdr:rowOff>
    </xdr:to>
    <xdr:sp textlink="">
      <xdr:nvSpPr>
        <xdr:cNvPr id="484" name="楕円 483">
          <a:extLst>
            <a:ext uri="{FF2B5EF4-FFF2-40B4-BE49-F238E27FC236}">
              <a16:creationId xmlns:a16="http://schemas.microsoft.com/office/drawing/2014/main" id="{91CE1739-A3B1-4DAD-A8AB-BEB8E745294C}"/>
            </a:ext>
          </a:extLst>
        </xdr:cNvPr>
        <xdr:cNvSpPr/>
      </xdr:nvSpPr>
      <xdr:spPr>
        <a:xfrm>
          <a:off x="6231890" y="184143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118111</xdr:rowOff>
    </xdr:from>
    <xdr:to>
      <xdr:col>41</xdr:col>
      <xdr:colOff>50800</xdr:colOff>
      <xdr:row>107</xdr:row>
      <xdr:rowOff>121920</xdr:rowOff>
    </xdr:to>
    <xdr:cxnSp macro="">
      <xdr:nvCxnSpPr>
        <xdr:cNvPr id="485" name="直線コネクタ 484">
          <a:extLst>
            <a:ext uri="{FF2B5EF4-FFF2-40B4-BE49-F238E27FC236}">
              <a16:creationId xmlns:a16="http://schemas.microsoft.com/office/drawing/2014/main" id="{810DA230-AA8C-48F5-9391-D0DF14784B1F}"/>
            </a:ext>
          </a:extLst>
        </xdr:cNvPr>
        <xdr:cNvCxnSpPr/>
      </xdr:nvCxnSpPr>
      <xdr:spPr>
        <a:xfrm flipV="1">
          <a:off x="6286500" y="18465166"/>
          <a:ext cx="79756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textlink="">
      <xdr:nvSpPr>
        <xdr:cNvPr id="486" name="n_1aveValue【市民会館】&#10;一人当たり面積">
          <a:extLst>
            <a:ext uri="{FF2B5EF4-FFF2-40B4-BE49-F238E27FC236}">
              <a16:creationId xmlns:a16="http://schemas.microsoft.com/office/drawing/2014/main" id="{F893C397-540B-4CC9-95BD-6BB9B4923A4C}"/>
            </a:ext>
          </a:extLst>
        </xdr:cNvPr>
        <xdr:cNvSpPr txBox="1"/>
      </xdr:nvSpPr>
      <xdr:spPr>
        <a:xfrm>
          <a:off x="845446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textlink="">
      <xdr:nvSpPr>
        <xdr:cNvPr id="487" name="n_2aveValue【市民会館】&#10;一人当たり面積">
          <a:extLst>
            <a:ext uri="{FF2B5EF4-FFF2-40B4-BE49-F238E27FC236}">
              <a16:creationId xmlns:a16="http://schemas.microsoft.com/office/drawing/2014/main" id="{B979E6CB-685A-40A3-853B-475422BC2A24}"/>
            </a:ext>
          </a:extLst>
        </xdr:cNvPr>
        <xdr:cNvSpPr txBox="1"/>
      </xdr:nvSpPr>
      <xdr:spPr>
        <a:xfrm>
          <a:off x="767341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textlink="">
      <xdr:nvSpPr>
        <xdr:cNvPr id="488" name="n_3aveValue【市民会館】&#10;一人当たり面積">
          <a:extLst>
            <a:ext uri="{FF2B5EF4-FFF2-40B4-BE49-F238E27FC236}">
              <a16:creationId xmlns:a16="http://schemas.microsoft.com/office/drawing/2014/main" id="{6C551217-742B-4624-B820-5FAEF3C939C3}"/>
            </a:ext>
          </a:extLst>
        </xdr:cNvPr>
        <xdr:cNvSpPr txBox="1"/>
      </xdr:nvSpPr>
      <xdr:spPr>
        <a:xfrm>
          <a:off x="6866332" y="1783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82566</xdr:rowOff>
    </xdr:from>
    <xdr:ext cx="469744" cy="259045"/>
    <xdr:sp textlink="">
      <xdr:nvSpPr>
        <xdr:cNvPr id="489" name="n_4aveValue【市民会館】&#10;一人当たり面積">
          <a:extLst>
            <a:ext uri="{FF2B5EF4-FFF2-40B4-BE49-F238E27FC236}">
              <a16:creationId xmlns:a16="http://schemas.microsoft.com/office/drawing/2014/main" id="{6582548E-444E-4876-9452-A128BA25F62E}"/>
            </a:ext>
          </a:extLst>
        </xdr:cNvPr>
        <xdr:cNvSpPr txBox="1"/>
      </xdr:nvSpPr>
      <xdr:spPr>
        <a:xfrm>
          <a:off x="6068772" y="1791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160038</xdr:rowOff>
    </xdr:from>
    <xdr:ext cx="469744" cy="259045"/>
    <xdr:sp textlink="">
      <xdr:nvSpPr>
        <xdr:cNvPr id="490" name="n_1mainValue【市民会館】&#10;一人当たり面積">
          <a:extLst>
            <a:ext uri="{FF2B5EF4-FFF2-40B4-BE49-F238E27FC236}">
              <a16:creationId xmlns:a16="http://schemas.microsoft.com/office/drawing/2014/main" id="{A195F3A0-551D-4AE2-88B5-C9101E621E95}"/>
            </a:ext>
          </a:extLst>
        </xdr:cNvPr>
        <xdr:cNvSpPr txBox="1"/>
      </xdr:nvSpPr>
      <xdr:spPr>
        <a:xfrm>
          <a:off x="8454467" y="18507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160038</xdr:rowOff>
    </xdr:from>
    <xdr:ext cx="469744" cy="259045"/>
    <xdr:sp textlink="">
      <xdr:nvSpPr>
        <xdr:cNvPr id="491" name="n_2mainValue【市民会館】&#10;一人当たり面積">
          <a:extLst>
            <a:ext uri="{FF2B5EF4-FFF2-40B4-BE49-F238E27FC236}">
              <a16:creationId xmlns:a16="http://schemas.microsoft.com/office/drawing/2014/main" id="{B486A1FD-BC63-4DCD-B941-BD59AE2D1F33}"/>
            </a:ext>
          </a:extLst>
        </xdr:cNvPr>
        <xdr:cNvSpPr txBox="1"/>
      </xdr:nvSpPr>
      <xdr:spPr>
        <a:xfrm>
          <a:off x="7673417" y="18507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160038</xdr:rowOff>
    </xdr:from>
    <xdr:ext cx="469744" cy="259045"/>
    <xdr:sp textlink="">
      <xdr:nvSpPr>
        <xdr:cNvPr id="492" name="n_3mainValue【市民会館】&#10;一人当たり面積">
          <a:extLst>
            <a:ext uri="{FF2B5EF4-FFF2-40B4-BE49-F238E27FC236}">
              <a16:creationId xmlns:a16="http://schemas.microsoft.com/office/drawing/2014/main" id="{48F50ECC-BE0F-45DB-8A50-CF44E5BD2905}"/>
            </a:ext>
          </a:extLst>
        </xdr:cNvPr>
        <xdr:cNvSpPr txBox="1"/>
      </xdr:nvSpPr>
      <xdr:spPr>
        <a:xfrm>
          <a:off x="6866332" y="18507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163847</xdr:rowOff>
    </xdr:from>
    <xdr:ext cx="469744" cy="259045"/>
    <xdr:sp textlink="">
      <xdr:nvSpPr>
        <xdr:cNvPr id="493" name="n_4mainValue【市民会館】&#10;一人当たり面積">
          <a:extLst>
            <a:ext uri="{FF2B5EF4-FFF2-40B4-BE49-F238E27FC236}">
              <a16:creationId xmlns:a16="http://schemas.microsoft.com/office/drawing/2014/main" id="{9CC3555C-8AF7-4B65-B536-C75CD9BCF727}"/>
            </a:ext>
          </a:extLst>
        </xdr:cNvPr>
        <xdr:cNvSpPr txBox="1"/>
      </xdr:nvSpPr>
      <xdr:spPr>
        <a:xfrm>
          <a:off x="6068772"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494" name="正方形/長方形 493">
          <a:extLst>
            <a:ext uri="{FF2B5EF4-FFF2-40B4-BE49-F238E27FC236}">
              <a16:creationId xmlns:a16="http://schemas.microsoft.com/office/drawing/2014/main" id="{64BDCEF7-4308-4C8D-8534-9840F2B822FD}"/>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495" name="正方形/長方形 494">
          <a:extLst>
            <a:ext uri="{FF2B5EF4-FFF2-40B4-BE49-F238E27FC236}">
              <a16:creationId xmlns:a16="http://schemas.microsoft.com/office/drawing/2014/main" id="{CA0B3D60-FF01-4815-8E29-7395CDB965E6}"/>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496" name="正方形/長方形 495">
          <a:extLst>
            <a:ext uri="{FF2B5EF4-FFF2-40B4-BE49-F238E27FC236}">
              <a16:creationId xmlns:a16="http://schemas.microsoft.com/office/drawing/2014/main" id="{07802378-947C-4C07-A1EB-1A456C111D41}"/>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497" name="正方形/長方形 496">
          <a:extLst>
            <a:ext uri="{FF2B5EF4-FFF2-40B4-BE49-F238E27FC236}">
              <a16:creationId xmlns:a16="http://schemas.microsoft.com/office/drawing/2014/main" id="{CEAA8091-88E4-47E9-8964-71157B7C4243}"/>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498" name="正方形/長方形 497">
          <a:extLst>
            <a:ext uri="{FF2B5EF4-FFF2-40B4-BE49-F238E27FC236}">
              <a16:creationId xmlns:a16="http://schemas.microsoft.com/office/drawing/2014/main" id="{B458E185-B8B8-49B1-A9BC-6945D9169EF0}"/>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499" name="正方形/長方形 498">
          <a:extLst>
            <a:ext uri="{FF2B5EF4-FFF2-40B4-BE49-F238E27FC236}">
              <a16:creationId xmlns:a16="http://schemas.microsoft.com/office/drawing/2014/main" id="{E62A4C60-010C-41B4-928D-B9CC4E3BC376}"/>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500" name="正方形/長方形 499">
          <a:extLst>
            <a:ext uri="{FF2B5EF4-FFF2-40B4-BE49-F238E27FC236}">
              <a16:creationId xmlns:a16="http://schemas.microsoft.com/office/drawing/2014/main" id="{1A55B382-8770-43BD-B0AF-B8D55C71965D}"/>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501" name="正方形/長方形 500">
          <a:extLst>
            <a:ext uri="{FF2B5EF4-FFF2-40B4-BE49-F238E27FC236}">
              <a16:creationId xmlns:a16="http://schemas.microsoft.com/office/drawing/2014/main" id="{8447E1A2-B3EF-47EB-A603-1780AD65C47D}"/>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502" name="テキスト ボックス 501">
          <a:extLst>
            <a:ext uri="{FF2B5EF4-FFF2-40B4-BE49-F238E27FC236}">
              <a16:creationId xmlns:a16="http://schemas.microsoft.com/office/drawing/2014/main" id="{69934988-E81C-410F-B720-70D283A451A4}"/>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53513B6F-140A-4176-A3A9-5FEE2C254D79}"/>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504" name="テキスト ボックス 503">
          <a:extLst>
            <a:ext uri="{FF2B5EF4-FFF2-40B4-BE49-F238E27FC236}">
              <a16:creationId xmlns:a16="http://schemas.microsoft.com/office/drawing/2014/main" id="{CB659D84-3DAF-42D1-BB1B-0966B8FDB0F6}"/>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C6B77742-05AA-45F9-A68E-40D2FDC7FCB9}"/>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textlink="">
      <xdr:nvSpPr>
        <xdr:cNvPr id="506" name="テキスト ボックス 505">
          <a:extLst>
            <a:ext uri="{FF2B5EF4-FFF2-40B4-BE49-F238E27FC236}">
              <a16:creationId xmlns:a16="http://schemas.microsoft.com/office/drawing/2014/main" id="{885E52E3-71EC-46E6-8E7C-B356455E8AD7}"/>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6E05605A-879E-4003-9520-3831F61F386A}"/>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textlink="">
      <xdr:nvSpPr>
        <xdr:cNvPr id="508" name="テキスト ボックス 507">
          <a:extLst>
            <a:ext uri="{FF2B5EF4-FFF2-40B4-BE49-F238E27FC236}">
              <a16:creationId xmlns:a16="http://schemas.microsoft.com/office/drawing/2014/main" id="{8CF28A97-E0EC-4B74-A32C-DC6B23C2A9F6}"/>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068D0382-5725-41B7-8B8F-DE86C0F25099}"/>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textlink="">
      <xdr:nvSpPr>
        <xdr:cNvPr id="510" name="テキスト ボックス 509">
          <a:extLst>
            <a:ext uri="{FF2B5EF4-FFF2-40B4-BE49-F238E27FC236}">
              <a16:creationId xmlns:a16="http://schemas.microsoft.com/office/drawing/2014/main" id="{922F00F0-4F34-4EA1-BBDC-A03DA9CB2B49}"/>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173B870A-411A-41C2-9110-0C5C7DE9B4B7}"/>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textlink="">
      <xdr:nvSpPr>
        <xdr:cNvPr id="512" name="テキスト ボックス 511">
          <a:extLst>
            <a:ext uri="{FF2B5EF4-FFF2-40B4-BE49-F238E27FC236}">
              <a16:creationId xmlns:a16="http://schemas.microsoft.com/office/drawing/2014/main" id="{6205A302-BD52-4C8F-BA28-2F57654874DF}"/>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B1F444A1-BA73-4480-B1FE-BFB1C00F1364}"/>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textlink="">
      <xdr:nvSpPr>
        <xdr:cNvPr id="514" name="テキスト ボックス 513">
          <a:extLst>
            <a:ext uri="{FF2B5EF4-FFF2-40B4-BE49-F238E27FC236}">
              <a16:creationId xmlns:a16="http://schemas.microsoft.com/office/drawing/2014/main" id="{D1445865-088D-4348-8B71-CC2ABEEB0479}"/>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F5BB353B-BECA-4564-8E2F-05EBA80903BC}"/>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textlink="">
      <xdr:nvSpPr>
        <xdr:cNvPr id="516" name="テキスト ボックス 515">
          <a:extLst>
            <a:ext uri="{FF2B5EF4-FFF2-40B4-BE49-F238E27FC236}">
              <a16:creationId xmlns:a16="http://schemas.microsoft.com/office/drawing/2014/main" id="{E44AA17F-4415-4CB1-9A4E-1E3728293B4A}"/>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4026B673-7990-4CEA-881B-C73B497EE7DE}"/>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textlink="">
      <xdr:nvSpPr>
        <xdr:cNvPr id="518" name="【一般廃棄物処理施設】&#10;有形固定資産減価償却率グラフ枠">
          <a:extLst>
            <a:ext uri="{FF2B5EF4-FFF2-40B4-BE49-F238E27FC236}">
              <a16:creationId xmlns:a16="http://schemas.microsoft.com/office/drawing/2014/main" id="{F88D48B4-C202-4451-8A08-5771CF7DC503}"/>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851F0422-0675-43A3-948C-F097A8708864}"/>
            </a:ext>
          </a:extLst>
        </xdr:cNvPr>
        <xdr:cNvCxnSpPr/>
      </xdr:nvCxnSpPr>
      <xdr:spPr>
        <a:xfrm flipV="1">
          <a:off x="14703424" y="5727246"/>
          <a:ext cx="0" cy="1520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textlink="">
      <xdr:nvSpPr>
        <xdr:cNvPr id="520" name="【一般廃棄物処理施設】&#10;有形固定資産減価償却率最小値テキスト">
          <a:extLst>
            <a:ext uri="{FF2B5EF4-FFF2-40B4-BE49-F238E27FC236}">
              <a16:creationId xmlns:a16="http://schemas.microsoft.com/office/drawing/2014/main" id="{24C038D8-40E4-42B5-BB67-22D023CF4F32}"/>
            </a:ext>
          </a:extLst>
        </xdr:cNvPr>
        <xdr:cNvSpPr txBox="1"/>
      </xdr:nvSpPr>
      <xdr:spPr>
        <a:xfrm>
          <a:off x="14742160" y="7251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E663DDE3-D593-478B-8B8D-96E8CF0D7DEA}"/>
            </a:ext>
          </a:extLst>
        </xdr:cNvPr>
        <xdr:cNvCxnSpPr/>
      </xdr:nvCxnSpPr>
      <xdr:spPr>
        <a:xfrm>
          <a:off x="14611350" y="72479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textlink="">
      <xdr:nvSpPr>
        <xdr:cNvPr id="522" name="【一般廃棄物処理施設】&#10;有形固定資産減価償却率最大値テキスト">
          <a:extLst>
            <a:ext uri="{FF2B5EF4-FFF2-40B4-BE49-F238E27FC236}">
              <a16:creationId xmlns:a16="http://schemas.microsoft.com/office/drawing/2014/main" id="{62A004D0-7D3A-4C32-863A-859DBC893CCF}"/>
            </a:ext>
          </a:extLst>
        </xdr:cNvPr>
        <xdr:cNvSpPr txBox="1"/>
      </xdr:nvSpPr>
      <xdr:spPr>
        <a:xfrm>
          <a:off x="14742160" y="55081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4712E150-9391-4B1F-9E99-9207B7B72989}"/>
            </a:ext>
          </a:extLst>
        </xdr:cNvPr>
        <xdr:cNvCxnSpPr/>
      </xdr:nvCxnSpPr>
      <xdr:spPr>
        <a:xfrm>
          <a:off x="14611350" y="57272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106697</xdr:rowOff>
    </xdr:from>
    <xdr:ext cx="405111" cy="259045"/>
    <xdr:sp textlink="">
      <xdr:nvSpPr>
        <xdr:cNvPr id="524" name="【一般廃棄物処理施設】&#10;有形固定資産減価償却率平均値テキスト">
          <a:extLst>
            <a:ext uri="{FF2B5EF4-FFF2-40B4-BE49-F238E27FC236}">
              <a16:creationId xmlns:a16="http://schemas.microsoft.com/office/drawing/2014/main" id="{922A04DA-0792-4F02-9E6A-EADF049ECA6D}"/>
            </a:ext>
          </a:extLst>
        </xdr:cNvPr>
        <xdr:cNvSpPr txBox="1"/>
      </xdr:nvSpPr>
      <xdr:spPr>
        <a:xfrm>
          <a:off x="14742160" y="6619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textlink="">
      <xdr:nvSpPr>
        <xdr:cNvPr id="525" name="フローチャート: 判断 524">
          <a:extLst>
            <a:ext uri="{FF2B5EF4-FFF2-40B4-BE49-F238E27FC236}">
              <a16:creationId xmlns:a16="http://schemas.microsoft.com/office/drawing/2014/main" id="{B31E0435-B818-4B62-B437-43E55EF473EA}"/>
            </a:ext>
          </a:extLst>
        </xdr:cNvPr>
        <xdr:cNvSpPr/>
      </xdr:nvSpPr>
      <xdr:spPr>
        <a:xfrm>
          <a:off x="14649450" y="66471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textlink="">
      <xdr:nvSpPr>
        <xdr:cNvPr id="526" name="フローチャート: 判断 525">
          <a:extLst>
            <a:ext uri="{FF2B5EF4-FFF2-40B4-BE49-F238E27FC236}">
              <a16:creationId xmlns:a16="http://schemas.microsoft.com/office/drawing/2014/main" id="{5F2423AB-FBCD-4753-99C6-CCF72FFF766E}"/>
            </a:ext>
          </a:extLst>
        </xdr:cNvPr>
        <xdr:cNvSpPr/>
      </xdr:nvSpPr>
      <xdr:spPr>
        <a:xfrm>
          <a:off x="13887450" y="661343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textlink="">
      <xdr:nvSpPr>
        <xdr:cNvPr id="527" name="フローチャート: 判断 526">
          <a:extLst>
            <a:ext uri="{FF2B5EF4-FFF2-40B4-BE49-F238E27FC236}">
              <a16:creationId xmlns:a16="http://schemas.microsoft.com/office/drawing/2014/main" id="{B4BDB502-2032-4472-8704-A9FBF83515A6}"/>
            </a:ext>
          </a:extLst>
        </xdr:cNvPr>
        <xdr:cNvSpPr/>
      </xdr:nvSpPr>
      <xdr:spPr>
        <a:xfrm>
          <a:off x="13089890" y="65911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textlink="">
      <xdr:nvSpPr>
        <xdr:cNvPr id="528" name="フローチャート: 判断 527">
          <a:extLst>
            <a:ext uri="{FF2B5EF4-FFF2-40B4-BE49-F238E27FC236}">
              <a16:creationId xmlns:a16="http://schemas.microsoft.com/office/drawing/2014/main" id="{709336CC-1A2D-431A-B005-072E82B16404}"/>
            </a:ext>
          </a:extLst>
        </xdr:cNvPr>
        <xdr:cNvSpPr/>
      </xdr:nvSpPr>
      <xdr:spPr>
        <a:xfrm>
          <a:off x="12303760" y="662867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23767</xdr:rowOff>
    </xdr:from>
    <xdr:to>
      <xdr:col>67</xdr:col>
      <xdr:colOff>101600</xdr:colOff>
      <xdr:row>38</xdr:row>
      <xdr:rowOff>125367</xdr:rowOff>
    </xdr:to>
    <xdr:sp textlink="">
      <xdr:nvSpPr>
        <xdr:cNvPr id="529" name="フローチャート: 判断 528">
          <a:extLst>
            <a:ext uri="{FF2B5EF4-FFF2-40B4-BE49-F238E27FC236}">
              <a16:creationId xmlns:a16="http://schemas.microsoft.com/office/drawing/2014/main" id="{43A21F18-D481-425F-B0A0-22669AC8FBFC}"/>
            </a:ext>
          </a:extLst>
        </xdr:cNvPr>
        <xdr:cNvSpPr/>
      </xdr:nvSpPr>
      <xdr:spPr>
        <a:xfrm>
          <a:off x="11487150" y="653505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530" name="テキスト ボックス 529">
          <a:extLst>
            <a:ext uri="{FF2B5EF4-FFF2-40B4-BE49-F238E27FC236}">
              <a16:creationId xmlns:a16="http://schemas.microsoft.com/office/drawing/2014/main" id="{61A89A8D-C818-43E8-B31F-E5AB74CCA17A}"/>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531" name="テキスト ボックス 530">
          <a:extLst>
            <a:ext uri="{FF2B5EF4-FFF2-40B4-BE49-F238E27FC236}">
              <a16:creationId xmlns:a16="http://schemas.microsoft.com/office/drawing/2014/main" id="{3B69AD5C-D417-4670-8D21-99F788163A4F}"/>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532" name="テキスト ボックス 531">
          <a:extLst>
            <a:ext uri="{FF2B5EF4-FFF2-40B4-BE49-F238E27FC236}">
              <a16:creationId xmlns:a16="http://schemas.microsoft.com/office/drawing/2014/main" id="{E9C2458C-C815-485A-B3DA-83DFCD679961}"/>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533" name="テキスト ボックス 532">
          <a:extLst>
            <a:ext uri="{FF2B5EF4-FFF2-40B4-BE49-F238E27FC236}">
              <a16:creationId xmlns:a16="http://schemas.microsoft.com/office/drawing/2014/main" id="{C8CE2F20-C780-4441-A938-64DF17C950D1}"/>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534" name="テキスト ボックス 533">
          <a:extLst>
            <a:ext uri="{FF2B5EF4-FFF2-40B4-BE49-F238E27FC236}">
              <a16:creationId xmlns:a16="http://schemas.microsoft.com/office/drawing/2014/main" id="{3A620F48-1602-455B-B70F-E8C9B95B52DE}"/>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123372</xdr:rowOff>
    </xdr:from>
    <xdr:to>
      <xdr:col>85</xdr:col>
      <xdr:colOff>177800</xdr:colOff>
      <xdr:row>36</xdr:row>
      <xdr:rowOff>53522</xdr:rowOff>
    </xdr:to>
    <xdr:sp textlink="">
      <xdr:nvSpPr>
        <xdr:cNvPr id="535" name="楕円 534">
          <a:extLst>
            <a:ext uri="{FF2B5EF4-FFF2-40B4-BE49-F238E27FC236}">
              <a16:creationId xmlns:a16="http://schemas.microsoft.com/office/drawing/2014/main" id="{973F0E7D-7A22-4C8E-B684-53813F59B035}"/>
            </a:ext>
          </a:extLst>
        </xdr:cNvPr>
        <xdr:cNvSpPr/>
      </xdr:nvSpPr>
      <xdr:spPr>
        <a:xfrm>
          <a:off x="14649450" y="612602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146249</xdr:rowOff>
    </xdr:from>
    <xdr:ext cx="405111" cy="259045"/>
    <xdr:sp textlink="">
      <xdr:nvSpPr>
        <xdr:cNvPr id="536" name="【一般廃棄物処理施設】&#10;有形固定資産減価償却率該当値テキスト">
          <a:extLst>
            <a:ext uri="{FF2B5EF4-FFF2-40B4-BE49-F238E27FC236}">
              <a16:creationId xmlns:a16="http://schemas.microsoft.com/office/drawing/2014/main" id="{AEA20FE0-87FD-4B07-9207-F2F711C9FC3D}"/>
            </a:ext>
          </a:extLst>
        </xdr:cNvPr>
        <xdr:cNvSpPr txBox="1"/>
      </xdr:nvSpPr>
      <xdr:spPr>
        <a:xfrm>
          <a:off x="14742160" y="5973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84183</xdr:rowOff>
    </xdr:from>
    <xdr:to>
      <xdr:col>81</xdr:col>
      <xdr:colOff>101600</xdr:colOff>
      <xdr:row>36</xdr:row>
      <xdr:rowOff>14333</xdr:rowOff>
    </xdr:to>
    <xdr:sp textlink="">
      <xdr:nvSpPr>
        <xdr:cNvPr id="537" name="楕円 536">
          <a:extLst>
            <a:ext uri="{FF2B5EF4-FFF2-40B4-BE49-F238E27FC236}">
              <a16:creationId xmlns:a16="http://schemas.microsoft.com/office/drawing/2014/main" id="{FA2527DC-9BCD-4BAC-814B-225BD4CAA475}"/>
            </a:ext>
          </a:extLst>
        </xdr:cNvPr>
        <xdr:cNvSpPr/>
      </xdr:nvSpPr>
      <xdr:spPr>
        <a:xfrm>
          <a:off x="13887450" y="608683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134983</xdr:rowOff>
    </xdr:from>
    <xdr:to>
      <xdr:col>85</xdr:col>
      <xdr:colOff>127000</xdr:colOff>
      <xdr:row>36</xdr:row>
      <xdr:rowOff>2722</xdr:rowOff>
    </xdr:to>
    <xdr:cxnSp macro="">
      <xdr:nvCxnSpPr>
        <xdr:cNvPr id="538" name="直線コネクタ 537">
          <a:extLst>
            <a:ext uri="{FF2B5EF4-FFF2-40B4-BE49-F238E27FC236}">
              <a16:creationId xmlns:a16="http://schemas.microsoft.com/office/drawing/2014/main" id="{48E58A6A-BAF9-472A-BA80-49E6DE843C23}"/>
            </a:ext>
          </a:extLst>
        </xdr:cNvPr>
        <xdr:cNvCxnSpPr/>
      </xdr:nvCxnSpPr>
      <xdr:spPr>
        <a:xfrm>
          <a:off x="13942060" y="6131923"/>
          <a:ext cx="762000" cy="42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46627</xdr:rowOff>
    </xdr:from>
    <xdr:to>
      <xdr:col>76</xdr:col>
      <xdr:colOff>165100</xdr:colOff>
      <xdr:row>35</xdr:row>
      <xdr:rowOff>148227</xdr:rowOff>
    </xdr:to>
    <xdr:sp textlink="">
      <xdr:nvSpPr>
        <xdr:cNvPr id="539" name="楕円 538">
          <a:extLst>
            <a:ext uri="{FF2B5EF4-FFF2-40B4-BE49-F238E27FC236}">
              <a16:creationId xmlns:a16="http://schemas.microsoft.com/office/drawing/2014/main" id="{E3679B79-5A08-4201-89C9-BB5DEB61E6AF}"/>
            </a:ext>
          </a:extLst>
        </xdr:cNvPr>
        <xdr:cNvSpPr/>
      </xdr:nvSpPr>
      <xdr:spPr>
        <a:xfrm>
          <a:off x="13089890" y="604928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97427</xdr:rowOff>
    </xdr:from>
    <xdr:to>
      <xdr:col>81</xdr:col>
      <xdr:colOff>50800</xdr:colOff>
      <xdr:row>35</xdr:row>
      <xdr:rowOff>134983</xdr:rowOff>
    </xdr:to>
    <xdr:cxnSp macro="">
      <xdr:nvCxnSpPr>
        <xdr:cNvPr id="540" name="直線コネクタ 539">
          <a:extLst>
            <a:ext uri="{FF2B5EF4-FFF2-40B4-BE49-F238E27FC236}">
              <a16:creationId xmlns:a16="http://schemas.microsoft.com/office/drawing/2014/main" id="{D7D06346-DBC3-41AF-A18D-A8E00444BAEB}"/>
            </a:ext>
          </a:extLst>
        </xdr:cNvPr>
        <xdr:cNvCxnSpPr/>
      </xdr:nvCxnSpPr>
      <xdr:spPr>
        <a:xfrm>
          <a:off x="13144500" y="6094367"/>
          <a:ext cx="7975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7439</xdr:rowOff>
    </xdr:from>
    <xdr:to>
      <xdr:col>72</xdr:col>
      <xdr:colOff>38100</xdr:colOff>
      <xdr:row>35</xdr:row>
      <xdr:rowOff>109039</xdr:rowOff>
    </xdr:to>
    <xdr:sp textlink="">
      <xdr:nvSpPr>
        <xdr:cNvPr id="541" name="楕円 540">
          <a:extLst>
            <a:ext uri="{FF2B5EF4-FFF2-40B4-BE49-F238E27FC236}">
              <a16:creationId xmlns:a16="http://schemas.microsoft.com/office/drawing/2014/main" id="{0C4C6E39-B96A-4215-88B9-54DC97205575}"/>
            </a:ext>
          </a:extLst>
        </xdr:cNvPr>
        <xdr:cNvSpPr/>
      </xdr:nvSpPr>
      <xdr:spPr>
        <a:xfrm>
          <a:off x="12303760" y="60100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58239</xdr:rowOff>
    </xdr:from>
    <xdr:to>
      <xdr:col>76</xdr:col>
      <xdr:colOff>114300</xdr:colOff>
      <xdr:row>35</xdr:row>
      <xdr:rowOff>97427</xdr:rowOff>
    </xdr:to>
    <xdr:cxnSp macro="">
      <xdr:nvCxnSpPr>
        <xdr:cNvPr id="542" name="直線コネクタ 541">
          <a:extLst>
            <a:ext uri="{FF2B5EF4-FFF2-40B4-BE49-F238E27FC236}">
              <a16:creationId xmlns:a16="http://schemas.microsoft.com/office/drawing/2014/main" id="{BD73C669-C90C-4F2A-B9E5-32B9D7CD20DC}"/>
            </a:ext>
          </a:extLst>
        </xdr:cNvPr>
        <xdr:cNvCxnSpPr/>
      </xdr:nvCxnSpPr>
      <xdr:spPr>
        <a:xfrm>
          <a:off x="12346940" y="6055179"/>
          <a:ext cx="79756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138067</xdr:rowOff>
    </xdr:from>
    <xdr:to>
      <xdr:col>67</xdr:col>
      <xdr:colOff>101600</xdr:colOff>
      <xdr:row>35</xdr:row>
      <xdr:rowOff>68217</xdr:rowOff>
    </xdr:to>
    <xdr:sp textlink="">
      <xdr:nvSpPr>
        <xdr:cNvPr id="543" name="楕円 542">
          <a:extLst>
            <a:ext uri="{FF2B5EF4-FFF2-40B4-BE49-F238E27FC236}">
              <a16:creationId xmlns:a16="http://schemas.microsoft.com/office/drawing/2014/main" id="{CB35319B-08BB-46C1-B569-93310C0D4F11}"/>
            </a:ext>
          </a:extLst>
        </xdr:cNvPr>
        <xdr:cNvSpPr/>
      </xdr:nvSpPr>
      <xdr:spPr>
        <a:xfrm>
          <a:off x="11487150" y="59635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17417</xdr:rowOff>
    </xdr:from>
    <xdr:to>
      <xdr:col>71</xdr:col>
      <xdr:colOff>177800</xdr:colOff>
      <xdr:row>35</xdr:row>
      <xdr:rowOff>58239</xdr:rowOff>
    </xdr:to>
    <xdr:cxnSp macro="">
      <xdr:nvCxnSpPr>
        <xdr:cNvPr id="544" name="直線コネクタ 543">
          <a:extLst>
            <a:ext uri="{FF2B5EF4-FFF2-40B4-BE49-F238E27FC236}">
              <a16:creationId xmlns:a16="http://schemas.microsoft.com/office/drawing/2014/main" id="{A9E9CD63-AD29-474D-BA4F-72425361460A}"/>
            </a:ext>
          </a:extLst>
        </xdr:cNvPr>
        <xdr:cNvCxnSpPr/>
      </xdr:nvCxnSpPr>
      <xdr:spPr>
        <a:xfrm>
          <a:off x="11541760" y="6021977"/>
          <a:ext cx="805180" cy="3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textlink="">
      <xdr:nvSpPr>
        <xdr:cNvPr id="545" name="n_1aveValue【一般廃棄物処理施設】&#10;有形固定資産減価償却率">
          <a:extLst>
            <a:ext uri="{FF2B5EF4-FFF2-40B4-BE49-F238E27FC236}">
              <a16:creationId xmlns:a16="http://schemas.microsoft.com/office/drawing/2014/main" id="{D60B57AE-C2CC-4EEE-9240-D2BE5DC01CF6}"/>
            </a:ext>
          </a:extLst>
        </xdr:cNvPr>
        <xdr:cNvSpPr txBox="1"/>
      </xdr:nvSpPr>
      <xdr:spPr>
        <a:xfrm>
          <a:off x="13738234" y="670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textlink="">
      <xdr:nvSpPr>
        <xdr:cNvPr id="546" name="n_2aveValue【一般廃棄物処理施設】&#10;有形固定資産減価償却率">
          <a:extLst>
            <a:ext uri="{FF2B5EF4-FFF2-40B4-BE49-F238E27FC236}">
              <a16:creationId xmlns:a16="http://schemas.microsoft.com/office/drawing/2014/main" id="{BDDF77ED-2E7F-4D87-B7C6-031C784D00B6}"/>
            </a:ext>
          </a:extLst>
        </xdr:cNvPr>
        <xdr:cNvSpPr txBox="1"/>
      </xdr:nvSpPr>
      <xdr:spPr>
        <a:xfrm>
          <a:off x="12957184" y="6687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textlink="">
      <xdr:nvSpPr>
        <xdr:cNvPr id="547" name="n_3aveValue【一般廃棄物処理施設】&#10;有形固定資産減価償却率">
          <a:extLst>
            <a:ext uri="{FF2B5EF4-FFF2-40B4-BE49-F238E27FC236}">
              <a16:creationId xmlns:a16="http://schemas.microsoft.com/office/drawing/2014/main" id="{642BCFEC-70F3-4EF2-8857-A177863367CA}"/>
            </a:ext>
          </a:extLst>
        </xdr:cNvPr>
        <xdr:cNvSpPr txBox="1"/>
      </xdr:nvSpPr>
      <xdr:spPr>
        <a:xfrm>
          <a:off x="1217105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116494</xdr:rowOff>
    </xdr:from>
    <xdr:ext cx="405111" cy="259045"/>
    <xdr:sp textlink="">
      <xdr:nvSpPr>
        <xdr:cNvPr id="548" name="n_4aveValue【一般廃棄物処理施設】&#10;有形固定資産減価償却率">
          <a:extLst>
            <a:ext uri="{FF2B5EF4-FFF2-40B4-BE49-F238E27FC236}">
              <a16:creationId xmlns:a16="http://schemas.microsoft.com/office/drawing/2014/main" id="{8A0B479F-6CC1-430D-96B1-32B7A6D9963B}"/>
            </a:ext>
          </a:extLst>
        </xdr:cNvPr>
        <xdr:cNvSpPr txBox="1"/>
      </xdr:nvSpPr>
      <xdr:spPr>
        <a:xfrm>
          <a:off x="113544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30860</xdr:rowOff>
    </xdr:from>
    <xdr:ext cx="405111" cy="259045"/>
    <xdr:sp textlink="">
      <xdr:nvSpPr>
        <xdr:cNvPr id="549" name="n_1mainValue【一般廃棄物処理施設】&#10;有形固定資産減価償却率">
          <a:extLst>
            <a:ext uri="{FF2B5EF4-FFF2-40B4-BE49-F238E27FC236}">
              <a16:creationId xmlns:a16="http://schemas.microsoft.com/office/drawing/2014/main" id="{8239B17B-BEE2-4395-8574-0C03D6155D64}"/>
            </a:ext>
          </a:extLst>
        </xdr:cNvPr>
        <xdr:cNvSpPr txBox="1"/>
      </xdr:nvSpPr>
      <xdr:spPr>
        <a:xfrm>
          <a:off x="13738234" y="585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164754</xdr:rowOff>
    </xdr:from>
    <xdr:ext cx="405111" cy="259045"/>
    <xdr:sp textlink="">
      <xdr:nvSpPr>
        <xdr:cNvPr id="550" name="n_2mainValue【一般廃棄物処理施設】&#10;有形固定資産減価償却率">
          <a:extLst>
            <a:ext uri="{FF2B5EF4-FFF2-40B4-BE49-F238E27FC236}">
              <a16:creationId xmlns:a16="http://schemas.microsoft.com/office/drawing/2014/main" id="{E2E1BDF7-232D-4FE7-B453-2868BD73358F}"/>
            </a:ext>
          </a:extLst>
        </xdr:cNvPr>
        <xdr:cNvSpPr txBox="1"/>
      </xdr:nvSpPr>
      <xdr:spPr>
        <a:xfrm>
          <a:off x="12957184" y="5826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125566</xdr:rowOff>
    </xdr:from>
    <xdr:ext cx="405111" cy="259045"/>
    <xdr:sp textlink="">
      <xdr:nvSpPr>
        <xdr:cNvPr id="551" name="n_3mainValue【一般廃棄物処理施設】&#10;有形固定資産減価償却率">
          <a:extLst>
            <a:ext uri="{FF2B5EF4-FFF2-40B4-BE49-F238E27FC236}">
              <a16:creationId xmlns:a16="http://schemas.microsoft.com/office/drawing/2014/main" id="{E6CBB369-2361-47BF-9DB6-795CEC96948D}"/>
            </a:ext>
          </a:extLst>
        </xdr:cNvPr>
        <xdr:cNvSpPr txBox="1"/>
      </xdr:nvSpPr>
      <xdr:spPr>
        <a:xfrm>
          <a:off x="12171054" y="578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84744</xdr:rowOff>
    </xdr:from>
    <xdr:ext cx="405111" cy="259045"/>
    <xdr:sp textlink="">
      <xdr:nvSpPr>
        <xdr:cNvPr id="552" name="n_4mainValue【一般廃棄物処理施設】&#10;有形固定資産減価償却率">
          <a:extLst>
            <a:ext uri="{FF2B5EF4-FFF2-40B4-BE49-F238E27FC236}">
              <a16:creationId xmlns:a16="http://schemas.microsoft.com/office/drawing/2014/main" id="{10F3A327-0E8F-4D96-B1CE-EB55D1DAE84E}"/>
            </a:ext>
          </a:extLst>
        </xdr:cNvPr>
        <xdr:cNvSpPr txBox="1"/>
      </xdr:nvSpPr>
      <xdr:spPr>
        <a:xfrm>
          <a:off x="11354444" y="5744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553" name="正方形/長方形 552">
          <a:extLst>
            <a:ext uri="{FF2B5EF4-FFF2-40B4-BE49-F238E27FC236}">
              <a16:creationId xmlns:a16="http://schemas.microsoft.com/office/drawing/2014/main" id="{C1292812-C8DE-4FE1-BCEE-BD51D6D5C2BB}"/>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554" name="正方形/長方形 553">
          <a:extLst>
            <a:ext uri="{FF2B5EF4-FFF2-40B4-BE49-F238E27FC236}">
              <a16:creationId xmlns:a16="http://schemas.microsoft.com/office/drawing/2014/main" id="{58BD69CC-B439-4A54-821D-5A154F11FA20}"/>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555" name="正方形/長方形 554">
          <a:extLst>
            <a:ext uri="{FF2B5EF4-FFF2-40B4-BE49-F238E27FC236}">
              <a16:creationId xmlns:a16="http://schemas.microsoft.com/office/drawing/2014/main" id="{C48D4B36-1DC6-417D-A337-866C333C2E69}"/>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556" name="正方形/長方形 555">
          <a:extLst>
            <a:ext uri="{FF2B5EF4-FFF2-40B4-BE49-F238E27FC236}">
              <a16:creationId xmlns:a16="http://schemas.microsoft.com/office/drawing/2014/main" id="{101CAC1F-3A0F-44CE-8196-644B9D459F8E}"/>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557" name="正方形/長方形 556">
          <a:extLst>
            <a:ext uri="{FF2B5EF4-FFF2-40B4-BE49-F238E27FC236}">
              <a16:creationId xmlns:a16="http://schemas.microsoft.com/office/drawing/2014/main" id="{EE261BEC-7B95-488B-A726-3F0A2F3CABB2}"/>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558" name="正方形/長方形 557">
          <a:extLst>
            <a:ext uri="{FF2B5EF4-FFF2-40B4-BE49-F238E27FC236}">
              <a16:creationId xmlns:a16="http://schemas.microsoft.com/office/drawing/2014/main" id="{C054C4F9-D055-442B-A63C-7AEC2C7931B1}"/>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559" name="正方形/長方形 558">
          <a:extLst>
            <a:ext uri="{FF2B5EF4-FFF2-40B4-BE49-F238E27FC236}">
              <a16:creationId xmlns:a16="http://schemas.microsoft.com/office/drawing/2014/main" id="{0036B026-B766-4F35-836F-CF0C7ED6A3C2}"/>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560" name="正方形/長方形 559">
          <a:extLst>
            <a:ext uri="{FF2B5EF4-FFF2-40B4-BE49-F238E27FC236}">
              <a16:creationId xmlns:a16="http://schemas.microsoft.com/office/drawing/2014/main" id="{5E045AF8-DB13-431C-8105-0F2ACA11BE66}"/>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561" name="テキスト ボックス 560">
          <a:extLst>
            <a:ext uri="{FF2B5EF4-FFF2-40B4-BE49-F238E27FC236}">
              <a16:creationId xmlns:a16="http://schemas.microsoft.com/office/drawing/2014/main" id="{29F413CA-A79C-4E38-AC42-C67A5B55E190}"/>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8BB375BB-3360-4747-8F18-8BDF7E65D253}"/>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66EBD486-5A87-4109-BCA0-85F49483952E}"/>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textlink="">
      <xdr:nvSpPr>
        <xdr:cNvPr id="564" name="テキスト ボックス 563">
          <a:extLst>
            <a:ext uri="{FF2B5EF4-FFF2-40B4-BE49-F238E27FC236}">
              <a16:creationId xmlns:a16="http://schemas.microsoft.com/office/drawing/2014/main" id="{C8496FDE-036A-4677-9398-5EFDA82D6C29}"/>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CDF99B9F-6B4E-4569-AD1A-45AA6DC1ACAA}"/>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textlink="">
      <xdr:nvSpPr>
        <xdr:cNvPr id="566" name="テキスト ボックス 565">
          <a:extLst>
            <a:ext uri="{FF2B5EF4-FFF2-40B4-BE49-F238E27FC236}">
              <a16:creationId xmlns:a16="http://schemas.microsoft.com/office/drawing/2014/main" id="{6FFD8862-52DC-4700-ABF5-268B0640AD97}"/>
            </a:ext>
          </a:extLst>
        </xdr:cNvPr>
        <xdr:cNvSpPr txBox="1"/>
      </xdr:nvSpPr>
      <xdr:spPr>
        <a:xfrm>
          <a:off x="15943791"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A5D706DD-8E7F-48EA-8C01-C45128EA50F4}"/>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textlink="">
      <xdr:nvSpPr>
        <xdr:cNvPr id="568" name="テキスト ボックス 567">
          <a:extLst>
            <a:ext uri="{FF2B5EF4-FFF2-40B4-BE49-F238E27FC236}">
              <a16:creationId xmlns:a16="http://schemas.microsoft.com/office/drawing/2014/main" id="{8504BF0A-7251-4E28-A283-6B281F985708}"/>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88C094D6-3A9A-4095-822A-224AC1E59BFB}"/>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textlink="">
      <xdr:nvSpPr>
        <xdr:cNvPr id="570" name="テキスト ボックス 569">
          <a:extLst>
            <a:ext uri="{FF2B5EF4-FFF2-40B4-BE49-F238E27FC236}">
              <a16:creationId xmlns:a16="http://schemas.microsoft.com/office/drawing/2014/main" id="{F98245F9-3CD4-4882-9CC3-0DD359D32C7F}"/>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243A6626-0176-480F-9FF5-8A3848EE272D}"/>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textlink="">
      <xdr:nvSpPr>
        <xdr:cNvPr id="572" name="テキスト ボックス 571">
          <a:extLst>
            <a:ext uri="{FF2B5EF4-FFF2-40B4-BE49-F238E27FC236}">
              <a16:creationId xmlns:a16="http://schemas.microsoft.com/office/drawing/2014/main" id="{5CBC8449-7904-4491-8EBE-E7B37D42AE34}"/>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368DA472-D766-4F9E-9DA4-BEC9AFA63D17}"/>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textlink="">
      <xdr:nvSpPr>
        <xdr:cNvPr id="574" name="テキスト ボックス 573">
          <a:extLst>
            <a:ext uri="{FF2B5EF4-FFF2-40B4-BE49-F238E27FC236}">
              <a16:creationId xmlns:a16="http://schemas.microsoft.com/office/drawing/2014/main" id="{F43B589A-EA03-4498-9C0B-3C98FE83D969}"/>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575" name="【一般廃棄物処理施設】&#10;一人当たり有形固定資産（償却資産）額グラフ枠">
          <a:extLst>
            <a:ext uri="{FF2B5EF4-FFF2-40B4-BE49-F238E27FC236}">
              <a16:creationId xmlns:a16="http://schemas.microsoft.com/office/drawing/2014/main" id="{4EA9D646-6A4C-4D37-8441-92973A98A993}"/>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0C5A3659-4CD4-4DB5-ADE8-08BBF23B3561}"/>
            </a:ext>
          </a:extLst>
        </xdr:cNvPr>
        <xdr:cNvCxnSpPr/>
      </xdr:nvCxnSpPr>
      <xdr:spPr>
        <a:xfrm flipV="1">
          <a:off x="1994725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textlink="">
      <xdr:nvSpPr>
        <xdr:cNvPr id="577" name="【一般廃棄物処理施設】&#10;一人当たり有形固定資産（償却資産）額最小値テキスト">
          <a:extLst>
            <a:ext uri="{FF2B5EF4-FFF2-40B4-BE49-F238E27FC236}">
              <a16:creationId xmlns:a16="http://schemas.microsoft.com/office/drawing/2014/main" id="{C8460C90-F00C-4F55-8C95-05418C4FCD22}"/>
            </a:ext>
          </a:extLst>
        </xdr:cNvPr>
        <xdr:cNvSpPr txBox="1"/>
      </xdr:nvSpPr>
      <xdr:spPr>
        <a:xfrm>
          <a:off x="1998599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AFCAE0FD-301A-4752-B11F-1B5DE123ADDD}"/>
            </a:ext>
          </a:extLst>
        </xdr:cNvPr>
        <xdr:cNvCxnSpPr/>
      </xdr:nvCxnSpPr>
      <xdr:spPr>
        <a:xfrm>
          <a:off x="19885660" y="72372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textlink="">
      <xdr:nvSpPr>
        <xdr:cNvPr id="579" name="【一般廃棄物処理施設】&#10;一人当たり有形固定資産（償却資産）額最大値テキスト">
          <a:extLst>
            <a:ext uri="{FF2B5EF4-FFF2-40B4-BE49-F238E27FC236}">
              <a16:creationId xmlns:a16="http://schemas.microsoft.com/office/drawing/2014/main" id="{4C5BDA75-EDE1-4208-9B0F-FD102CB2EE74}"/>
            </a:ext>
          </a:extLst>
        </xdr:cNvPr>
        <xdr:cNvSpPr txBox="1"/>
      </xdr:nvSpPr>
      <xdr:spPr>
        <a:xfrm>
          <a:off x="19985990" y="5678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F56E6188-0BC9-4421-8E44-163FB06290D0}"/>
            </a:ext>
          </a:extLst>
        </xdr:cNvPr>
        <xdr:cNvCxnSpPr/>
      </xdr:nvCxnSpPr>
      <xdr:spPr>
        <a:xfrm>
          <a:off x="19885660" y="5906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textlink="">
      <xdr:nvSpPr>
        <xdr:cNvPr id="581" name="【一般廃棄物処理施設】&#10;一人当たり有形固定資産（償却資産）額平均値テキスト">
          <a:extLst>
            <a:ext uri="{FF2B5EF4-FFF2-40B4-BE49-F238E27FC236}">
              <a16:creationId xmlns:a16="http://schemas.microsoft.com/office/drawing/2014/main" id="{3CF5259A-4549-4BC7-88B3-74415DB02E29}"/>
            </a:ext>
          </a:extLst>
        </xdr:cNvPr>
        <xdr:cNvSpPr txBox="1"/>
      </xdr:nvSpPr>
      <xdr:spPr>
        <a:xfrm>
          <a:off x="19985990" y="6679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textlink="">
      <xdr:nvSpPr>
        <xdr:cNvPr id="582" name="フローチャート: 判断 581">
          <a:extLst>
            <a:ext uri="{FF2B5EF4-FFF2-40B4-BE49-F238E27FC236}">
              <a16:creationId xmlns:a16="http://schemas.microsoft.com/office/drawing/2014/main" id="{FA597F53-D520-4CC9-BB9C-8A83BE8CD188}"/>
            </a:ext>
          </a:extLst>
        </xdr:cNvPr>
        <xdr:cNvSpPr/>
      </xdr:nvSpPr>
      <xdr:spPr>
        <a:xfrm>
          <a:off x="19904710" y="682228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textlink="">
      <xdr:nvSpPr>
        <xdr:cNvPr id="583" name="フローチャート: 判断 582">
          <a:extLst>
            <a:ext uri="{FF2B5EF4-FFF2-40B4-BE49-F238E27FC236}">
              <a16:creationId xmlns:a16="http://schemas.microsoft.com/office/drawing/2014/main" id="{C7B48E46-6A6F-496D-8349-36FE6B1F0C03}"/>
            </a:ext>
          </a:extLst>
        </xdr:cNvPr>
        <xdr:cNvSpPr/>
      </xdr:nvSpPr>
      <xdr:spPr>
        <a:xfrm>
          <a:off x="19161760" y="68294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textlink="">
      <xdr:nvSpPr>
        <xdr:cNvPr id="584" name="フローチャート: 判断 583">
          <a:extLst>
            <a:ext uri="{FF2B5EF4-FFF2-40B4-BE49-F238E27FC236}">
              <a16:creationId xmlns:a16="http://schemas.microsoft.com/office/drawing/2014/main" id="{62974E96-F1C0-48E6-92E4-90C6A8F64F66}"/>
            </a:ext>
          </a:extLst>
        </xdr:cNvPr>
        <xdr:cNvSpPr/>
      </xdr:nvSpPr>
      <xdr:spPr>
        <a:xfrm>
          <a:off x="18345150" y="68301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textlink="">
      <xdr:nvSpPr>
        <xdr:cNvPr id="585" name="フローチャート: 判断 584">
          <a:extLst>
            <a:ext uri="{FF2B5EF4-FFF2-40B4-BE49-F238E27FC236}">
              <a16:creationId xmlns:a16="http://schemas.microsoft.com/office/drawing/2014/main" id="{21B38CA2-783E-42C8-BA98-E8FDB6723675}"/>
            </a:ext>
          </a:extLst>
        </xdr:cNvPr>
        <xdr:cNvSpPr/>
      </xdr:nvSpPr>
      <xdr:spPr>
        <a:xfrm>
          <a:off x="17547590" y="686045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143579</xdr:rowOff>
    </xdr:from>
    <xdr:to>
      <xdr:col>98</xdr:col>
      <xdr:colOff>38100</xdr:colOff>
      <xdr:row>40</xdr:row>
      <xdr:rowOff>73729</xdr:rowOff>
    </xdr:to>
    <xdr:sp textlink="">
      <xdr:nvSpPr>
        <xdr:cNvPr id="586" name="フローチャート: 判断 585">
          <a:extLst>
            <a:ext uri="{FF2B5EF4-FFF2-40B4-BE49-F238E27FC236}">
              <a16:creationId xmlns:a16="http://schemas.microsoft.com/office/drawing/2014/main" id="{5E6FFEC0-C989-4148-A8C4-8F629F359127}"/>
            </a:ext>
          </a:extLst>
        </xdr:cNvPr>
        <xdr:cNvSpPr/>
      </xdr:nvSpPr>
      <xdr:spPr>
        <a:xfrm>
          <a:off x="16761460" y="682822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587" name="テキスト ボックス 586">
          <a:extLst>
            <a:ext uri="{FF2B5EF4-FFF2-40B4-BE49-F238E27FC236}">
              <a16:creationId xmlns:a16="http://schemas.microsoft.com/office/drawing/2014/main" id="{F4801CDD-19B7-412E-A8F7-B89528CC5B4F}"/>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588" name="テキスト ボックス 587">
          <a:extLst>
            <a:ext uri="{FF2B5EF4-FFF2-40B4-BE49-F238E27FC236}">
              <a16:creationId xmlns:a16="http://schemas.microsoft.com/office/drawing/2014/main" id="{37E760EC-9FAB-45D2-9A67-CD3EF9158D59}"/>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589" name="テキスト ボックス 588">
          <a:extLst>
            <a:ext uri="{FF2B5EF4-FFF2-40B4-BE49-F238E27FC236}">
              <a16:creationId xmlns:a16="http://schemas.microsoft.com/office/drawing/2014/main" id="{52A9A2DB-E9F7-4EF9-9732-DB2D709C0603}"/>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590" name="テキスト ボックス 589">
          <a:extLst>
            <a:ext uri="{FF2B5EF4-FFF2-40B4-BE49-F238E27FC236}">
              <a16:creationId xmlns:a16="http://schemas.microsoft.com/office/drawing/2014/main" id="{80B588DE-710B-4D48-A9AE-D998EF6D87B0}"/>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591" name="テキスト ボックス 590">
          <a:extLst>
            <a:ext uri="{FF2B5EF4-FFF2-40B4-BE49-F238E27FC236}">
              <a16:creationId xmlns:a16="http://schemas.microsoft.com/office/drawing/2014/main" id="{BF613B76-ED5F-43D4-A399-00C44B1C08FE}"/>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69844</xdr:rowOff>
    </xdr:from>
    <xdr:to>
      <xdr:col>116</xdr:col>
      <xdr:colOff>114300</xdr:colOff>
      <xdr:row>41</xdr:row>
      <xdr:rowOff>171444</xdr:rowOff>
    </xdr:to>
    <xdr:sp textlink="">
      <xdr:nvSpPr>
        <xdr:cNvPr id="592" name="楕円 591">
          <a:extLst>
            <a:ext uri="{FF2B5EF4-FFF2-40B4-BE49-F238E27FC236}">
              <a16:creationId xmlns:a16="http://schemas.microsoft.com/office/drawing/2014/main" id="{8747E78A-AD0E-41C9-8D52-E2FAC6724421}"/>
            </a:ext>
          </a:extLst>
        </xdr:cNvPr>
        <xdr:cNvSpPr/>
      </xdr:nvSpPr>
      <xdr:spPr>
        <a:xfrm>
          <a:off x="19904710" y="709738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156221</xdr:rowOff>
    </xdr:from>
    <xdr:ext cx="534377" cy="259045"/>
    <xdr:sp textlink="">
      <xdr:nvSpPr>
        <xdr:cNvPr id="593" name="【一般廃棄物処理施設】&#10;一人当たり有形固定資産（償却資産）額該当値テキスト">
          <a:extLst>
            <a:ext uri="{FF2B5EF4-FFF2-40B4-BE49-F238E27FC236}">
              <a16:creationId xmlns:a16="http://schemas.microsoft.com/office/drawing/2014/main" id="{E7075447-00AF-4590-98AD-6D069394380E}"/>
            </a:ext>
          </a:extLst>
        </xdr:cNvPr>
        <xdr:cNvSpPr txBox="1"/>
      </xdr:nvSpPr>
      <xdr:spPr>
        <a:xfrm>
          <a:off x="19985990" y="7016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69977</xdr:rowOff>
    </xdr:from>
    <xdr:to>
      <xdr:col>112</xdr:col>
      <xdr:colOff>38100</xdr:colOff>
      <xdr:row>42</xdr:row>
      <xdr:rowOff>127</xdr:rowOff>
    </xdr:to>
    <xdr:sp textlink="">
      <xdr:nvSpPr>
        <xdr:cNvPr id="594" name="楕円 593">
          <a:extLst>
            <a:ext uri="{FF2B5EF4-FFF2-40B4-BE49-F238E27FC236}">
              <a16:creationId xmlns:a16="http://schemas.microsoft.com/office/drawing/2014/main" id="{E36AC941-968F-4158-A601-0D5EF31E3442}"/>
            </a:ext>
          </a:extLst>
        </xdr:cNvPr>
        <xdr:cNvSpPr/>
      </xdr:nvSpPr>
      <xdr:spPr>
        <a:xfrm>
          <a:off x="19161760" y="709752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120644</xdr:rowOff>
    </xdr:from>
    <xdr:to>
      <xdr:col>116</xdr:col>
      <xdr:colOff>63500</xdr:colOff>
      <xdr:row>41</xdr:row>
      <xdr:rowOff>120777</xdr:rowOff>
    </xdr:to>
    <xdr:cxnSp macro="">
      <xdr:nvCxnSpPr>
        <xdr:cNvPr id="595" name="直線コネクタ 594">
          <a:extLst>
            <a:ext uri="{FF2B5EF4-FFF2-40B4-BE49-F238E27FC236}">
              <a16:creationId xmlns:a16="http://schemas.microsoft.com/office/drawing/2014/main" id="{3A16E0E6-32DC-4799-A273-78163FF4D4A1}"/>
            </a:ext>
          </a:extLst>
        </xdr:cNvPr>
        <xdr:cNvCxnSpPr/>
      </xdr:nvCxnSpPr>
      <xdr:spPr>
        <a:xfrm flipV="1">
          <a:off x="19204940" y="7151999"/>
          <a:ext cx="74295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69908</xdr:rowOff>
    </xdr:from>
    <xdr:to>
      <xdr:col>107</xdr:col>
      <xdr:colOff>101600</xdr:colOff>
      <xdr:row>42</xdr:row>
      <xdr:rowOff>58</xdr:rowOff>
    </xdr:to>
    <xdr:sp textlink="">
      <xdr:nvSpPr>
        <xdr:cNvPr id="596" name="楕円 595">
          <a:extLst>
            <a:ext uri="{FF2B5EF4-FFF2-40B4-BE49-F238E27FC236}">
              <a16:creationId xmlns:a16="http://schemas.microsoft.com/office/drawing/2014/main" id="{E04E37D3-66BC-4BBA-9816-4195396A3197}"/>
            </a:ext>
          </a:extLst>
        </xdr:cNvPr>
        <xdr:cNvSpPr/>
      </xdr:nvSpPr>
      <xdr:spPr>
        <a:xfrm>
          <a:off x="18345150" y="70974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120708</xdr:rowOff>
    </xdr:from>
    <xdr:to>
      <xdr:col>111</xdr:col>
      <xdr:colOff>177800</xdr:colOff>
      <xdr:row>41</xdr:row>
      <xdr:rowOff>120777</xdr:rowOff>
    </xdr:to>
    <xdr:cxnSp macro="">
      <xdr:nvCxnSpPr>
        <xdr:cNvPr id="597" name="直線コネクタ 596">
          <a:extLst>
            <a:ext uri="{FF2B5EF4-FFF2-40B4-BE49-F238E27FC236}">
              <a16:creationId xmlns:a16="http://schemas.microsoft.com/office/drawing/2014/main" id="{F2FC80F1-AA48-4B1E-AC25-97CD08F20B23}"/>
            </a:ext>
          </a:extLst>
        </xdr:cNvPr>
        <xdr:cNvCxnSpPr/>
      </xdr:nvCxnSpPr>
      <xdr:spPr>
        <a:xfrm>
          <a:off x="18399760" y="7152063"/>
          <a:ext cx="80518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70110</xdr:rowOff>
    </xdr:from>
    <xdr:to>
      <xdr:col>102</xdr:col>
      <xdr:colOff>165100</xdr:colOff>
      <xdr:row>42</xdr:row>
      <xdr:rowOff>260</xdr:rowOff>
    </xdr:to>
    <xdr:sp textlink="">
      <xdr:nvSpPr>
        <xdr:cNvPr id="598" name="楕円 597">
          <a:extLst>
            <a:ext uri="{FF2B5EF4-FFF2-40B4-BE49-F238E27FC236}">
              <a16:creationId xmlns:a16="http://schemas.microsoft.com/office/drawing/2014/main" id="{9D3F8B1D-10C0-4CD0-8204-CEBD2D7776C8}"/>
            </a:ext>
          </a:extLst>
        </xdr:cNvPr>
        <xdr:cNvSpPr/>
      </xdr:nvSpPr>
      <xdr:spPr>
        <a:xfrm>
          <a:off x="17547590" y="70976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120708</xdr:rowOff>
    </xdr:from>
    <xdr:to>
      <xdr:col>107</xdr:col>
      <xdr:colOff>50800</xdr:colOff>
      <xdr:row>41</xdr:row>
      <xdr:rowOff>120910</xdr:rowOff>
    </xdr:to>
    <xdr:cxnSp macro="">
      <xdr:nvCxnSpPr>
        <xdr:cNvPr id="599" name="直線コネクタ 598">
          <a:extLst>
            <a:ext uri="{FF2B5EF4-FFF2-40B4-BE49-F238E27FC236}">
              <a16:creationId xmlns:a16="http://schemas.microsoft.com/office/drawing/2014/main" id="{3C7AA7DA-D89C-4FEF-87E8-3D14211E59FC}"/>
            </a:ext>
          </a:extLst>
        </xdr:cNvPr>
        <xdr:cNvCxnSpPr/>
      </xdr:nvCxnSpPr>
      <xdr:spPr>
        <a:xfrm flipV="1">
          <a:off x="17602200" y="7152063"/>
          <a:ext cx="797560" cy="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69904</xdr:rowOff>
    </xdr:from>
    <xdr:to>
      <xdr:col>98</xdr:col>
      <xdr:colOff>38100</xdr:colOff>
      <xdr:row>42</xdr:row>
      <xdr:rowOff>54</xdr:rowOff>
    </xdr:to>
    <xdr:sp textlink="">
      <xdr:nvSpPr>
        <xdr:cNvPr id="600" name="楕円 599">
          <a:extLst>
            <a:ext uri="{FF2B5EF4-FFF2-40B4-BE49-F238E27FC236}">
              <a16:creationId xmlns:a16="http://schemas.microsoft.com/office/drawing/2014/main" id="{58034E0A-A9EC-45FC-9F9A-7A0DD316C537}"/>
            </a:ext>
          </a:extLst>
        </xdr:cNvPr>
        <xdr:cNvSpPr/>
      </xdr:nvSpPr>
      <xdr:spPr>
        <a:xfrm>
          <a:off x="16761460" y="709744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120704</xdr:rowOff>
    </xdr:from>
    <xdr:to>
      <xdr:col>102</xdr:col>
      <xdr:colOff>114300</xdr:colOff>
      <xdr:row>41</xdr:row>
      <xdr:rowOff>120910</xdr:rowOff>
    </xdr:to>
    <xdr:cxnSp macro="">
      <xdr:nvCxnSpPr>
        <xdr:cNvPr id="601" name="直線コネクタ 600">
          <a:extLst>
            <a:ext uri="{FF2B5EF4-FFF2-40B4-BE49-F238E27FC236}">
              <a16:creationId xmlns:a16="http://schemas.microsoft.com/office/drawing/2014/main" id="{29F5CA20-A3EE-4254-A10F-9DBDC8ECD8E2}"/>
            </a:ext>
          </a:extLst>
        </xdr:cNvPr>
        <xdr:cNvCxnSpPr/>
      </xdr:nvCxnSpPr>
      <xdr:spPr>
        <a:xfrm>
          <a:off x="16804640" y="7152059"/>
          <a:ext cx="79756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textlink="">
      <xdr:nvSpPr>
        <xdr:cNvPr id="602" name="n_1aveValue【一般廃棄物処理施設】&#10;一人当たり有形固定資産（償却資産）額">
          <a:extLst>
            <a:ext uri="{FF2B5EF4-FFF2-40B4-BE49-F238E27FC236}">
              <a16:creationId xmlns:a16="http://schemas.microsoft.com/office/drawing/2014/main" id="{51DA0868-6BFD-4B70-91E0-24A419689D91}"/>
            </a:ext>
          </a:extLst>
        </xdr:cNvPr>
        <xdr:cNvSpPr txBox="1"/>
      </xdr:nvSpPr>
      <xdr:spPr>
        <a:xfrm>
          <a:off x="18951721" y="661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textlink="">
      <xdr:nvSpPr>
        <xdr:cNvPr id="603" name="n_2aveValue【一般廃棄物処理施設】&#10;一人当たり有形固定資産（償却資産）額">
          <a:extLst>
            <a:ext uri="{FF2B5EF4-FFF2-40B4-BE49-F238E27FC236}">
              <a16:creationId xmlns:a16="http://schemas.microsoft.com/office/drawing/2014/main" id="{C60D03DE-9AEA-4926-877F-E52CA45D0A67}"/>
            </a:ext>
          </a:extLst>
        </xdr:cNvPr>
        <xdr:cNvSpPr txBox="1"/>
      </xdr:nvSpPr>
      <xdr:spPr>
        <a:xfrm>
          <a:off x="18170671" y="6611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textlink="">
      <xdr:nvSpPr>
        <xdr:cNvPr id="604" name="n_3aveValue【一般廃棄物処理施設】&#10;一人当たり有形固定資産（償却資産）額">
          <a:extLst>
            <a:ext uri="{FF2B5EF4-FFF2-40B4-BE49-F238E27FC236}">
              <a16:creationId xmlns:a16="http://schemas.microsoft.com/office/drawing/2014/main" id="{15701D96-4AC7-48F3-AD26-9819A1268836}"/>
            </a:ext>
          </a:extLst>
        </xdr:cNvPr>
        <xdr:cNvSpPr txBox="1"/>
      </xdr:nvSpPr>
      <xdr:spPr>
        <a:xfrm>
          <a:off x="17354061" y="6637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90256</xdr:rowOff>
    </xdr:from>
    <xdr:ext cx="534377" cy="259045"/>
    <xdr:sp textlink="">
      <xdr:nvSpPr>
        <xdr:cNvPr id="605" name="n_4aveValue【一般廃棄物処理施設】&#10;一人当たり有形固定資産（償却資産）額">
          <a:extLst>
            <a:ext uri="{FF2B5EF4-FFF2-40B4-BE49-F238E27FC236}">
              <a16:creationId xmlns:a16="http://schemas.microsoft.com/office/drawing/2014/main" id="{CAE891B7-322F-4654-8768-0DA96FBABB01}"/>
            </a:ext>
          </a:extLst>
        </xdr:cNvPr>
        <xdr:cNvSpPr txBox="1"/>
      </xdr:nvSpPr>
      <xdr:spPr>
        <a:xfrm>
          <a:off x="16556501" y="660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162704</xdr:rowOff>
    </xdr:from>
    <xdr:ext cx="534377" cy="259045"/>
    <xdr:sp textlink="">
      <xdr:nvSpPr>
        <xdr:cNvPr id="606" name="n_1mainValue【一般廃棄物処理施設】&#10;一人当たり有形固定資産（償却資産）額">
          <a:extLst>
            <a:ext uri="{FF2B5EF4-FFF2-40B4-BE49-F238E27FC236}">
              <a16:creationId xmlns:a16="http://schemas.microsoft.com/office/drawing/2014/main" id="{38CE64CE-DD91-4745-8E18-C54F0D540815}"/>
            </a:ext>
          </a:extLst>
        </xdr:cNvPr>
        <xdr:cNvSpPr txBox="1"/>
      </xdr:nvSpPr>
      <xdr:spPr>
        <a:xfrm>
          <a:off x="18951721" y="7194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162635</xdr:rowOff>
    </xdr:from>
    <xdr:ext cx="534377" cy="259045"/>
    <xdr:sp textlink="">
      <xdr:nvSpPr>
        <xdr:cNvPr id="607" name="n_2mainValue【一般廃棄物処理施設】&#10;一人当たり有形固定資産（償却資産）額">
          <a:extLst>
            <a:ext uri="{FF2B5EF4-FFF2-40B4-BE49-F238E27FC236}">
              <a16:creationId xmlns:a16="http://schemas.microsoft.com/office/drawing/2014/main" id="{1F64782E-522A-43C5-9E7B-141ACDE227DB}"/>
            </a:ext>
          </a:extLst>
        </xdr:cNvPr>
        <xdr:cNvSpPr txBox="1"/>
      </xdr:nvSpPr>
      <xdr:spPr>
        <a:xfrm>
          <a:off x="18170671" y="7193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162837</xdr:rowOff>
    </xdr:from>
    <xdr:ext cx="534377" cy="259045"/>
    <xdr:sp textlink="">
      <xdr:nvSpPr>
        <xdr:cNvPr id="608" name="n_3mainValue【一般廃棄物処理施設】&#10;一人当たり有形固定資産（償却資産）額">
          <a:extLst>
            <a:ext uri="{FF2B5EF4-FFF2-40B4-BE49-F238E27FC236}">
              <a16:creationId xmlns:a16="http://schemas.microsoft.com/office/drawing/2014/main" id="{6DEE0F1C-A17F-47A8-A13E-C3D4BCB55315}"/>
            </a:ext>
          </a:extLst>
        </xdr:cNvPr>
        <xdr:cNvSpPr txBox="1"/>
      </xdr:nvSpPr>
      <xdr:spPr>
        <a:xfrm>
          <a:off x="17354061" y="719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162631</xdr:rowOff>
    </xdr:from>
    <xdr:ext cx="534377" cy="259045"/>
    <xdr:sp textlink="">
      <xdr:nvSpPr>
        <xdr:cNvPr id="609" name="n_4mainValue【一般廃棄物処理施設】&#10;一人当たり有形固定資産（償却資産）額">
          <a:extLst>
            <a:ext uri="{FF2B5EF4-FFF2-40B4-BE49-F238E27FC236}">
              <a16:creationId xmlns:a16="http://schemas.microsoft.com/office/drawing/2014/main" id="{94A77765-7361-4B7A-A50B-297C8FA93BA7}"/>
            </a:ext>
          </a:extLst>
        </xdr:cNvPr>
        <xdr:cNvSpPr txBox="1"/>
      </xdr:nvSpPr>
      <xdr:spPr>
        <a:xfrm>
          <a:off x="16556501" y="7193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610" name="正方形/長方形 609">
          <a:extLst>
            <a:ext uri="{FF2B5EF4-FFF2-40B4-BE49-F238E27FC236}">
              <a16:creationId xmlns:a16="http://schemas.microsoft.com/office/drawing/2014/main" id="{6BBFE54F-BF58-4CC4-88CF-FA273ACC5BA8}"/>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611" name="正方形/長方形 610">
          <a:extLst>
            <a:ext uri="{FF2B5EF4-FFF2-40B4-BE49-F238E27FC236}">
              <a16:creationId xmlns:a16="http://schemas.microsoft.com/office/drawing/2014/main" id="{E60A2096-D896-4A44-B8DF-148BE0F8ED4C}"/>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612" name="正方形/長方形 611">
          <a:extLst>
            <a:ext uri="{FF2B5EF4-FFF2-40B4-BE49-F238E27FC236}">
              <a16:creationId xmlns:a16="http://schemas.microsoft.com/office/drawing/2014/main" id="{674D4E6C-620B-48FE-A82F-87B9BBFD5657}"/>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613" name="正方形/長方形 612">
          <a:extLst>
            <a:ext uri="{FF2B5EF4-FFF2-40B4-BE49-F238E27FC236}">
              <a16:creationId xmlns:a16="http://schemas.microsoft.com/office/drawing/2014/main" id="{D15BD951-C872-46B7-9F75-AB3063F0F597}"/>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614" name="正方形/長方形 613">
          <a:extLst>
            <a:ext uri="{FF2B5EF4-FFF2-40B4-BE49-F238E27FC236}">
              <a16:creationId xmlns:a16="http://schemas.microsoft.com/office/drawing/2014/main" id="{44AC908A-6309-4321-98BC-B24D14D4D8B6}"/>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615" name="正方形/長方形 614">
          <a:extLst>
            <a:ext uri="{FF2B5EF4-FFF2-40B4-BE49-F238E27FC236}">
              <a16:creationId xmlns:a16="http://schemas.microsoft.com/office/drawing/2014/main" id="{87F54B75-CE6B-4A51-BA06-23EE058A1DC1}"/>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616" name="正方形/長方形 615">
          <a:extLst>
            <a:ext uri="{FF2B5EF4-FFF2-40B4-BE49-F238E27FC236}">
              <a16:creationId xmlns:a16="http://schemas.microsoft.com/office/drawing/2014/main" id="{65F04FCA-180B-4B28-84DE-0CDEBA59C5C5}"/>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617" name="正方形/長方形 616">
          <a:extLst>
            <a:ext uri="{FF2B5EF4-FFF2-40B4-BE49-F238E27FC236}">
              <a16:creationId xmlns:a16="http://schemas.microsoft.com/office/drawing/2014/main" id="{9F18A9E5-F9F5-4F33-9F5F-DCCC9DA4A4ED}"/>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618" name="テキスト ボックス 617">
          <a:extLst>
            <a:ext uri="{FF2B5EF4-FFF2-40B4-BE49-F238E27FC236}">
              <a16:creationId xmlns:a16="http://schemas.microsoft.com/office/drawing/2014/main" id="{36540D1D-6295-4D26-93E5-CB31A9A719A9}"/>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9FEEF814-8818-4A81-8876-C6D15BCB8BB1}"/>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620" name="テキスト ボックス 619">
          <a:extLst>
            <a:ext uri="{FF2B5EF4-FFF2-40B4-BE49-F238E27FC236}">
              <a16:creationId xmlns:a16="http://schemas.microsoft.com/office/drawing/2014/main" id="{C547225E-8A1A-483D-88FC-8903B698819A}"/>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574CD9A0-DB30-4BBF-8A0B-D023DE0BC3D3}"/>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textlink="">
      <xdr:nvSpPr>
        <xdr:cNvPr id="622" name="テキスト ボックス 621">
          <a:extLst>
            <a:ext uri="{FF2B5EF4-FFF2-40B4-BE49-F238E27FC236}">
              <a16:creationId xmlns:a16="http://schemas.microsoft.com/office/drawing/2014/main" id="{0A561306-483F-4E0F-BC22-F41AC153FCC3}"/>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140F9DF5-7D30-4DEE-89FF-C56A5FE3664F}"/>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textlink="">
      <xdr:nvSpPr>
        <xdr:cNvPr id="624" name="テキスト ボックス 623">
          <a:extLst>
            <a:ext uri="{FF2B5EF4-FFF2-40B4-BE49-F238E27FC236}">
              <a16:creationId xmlns:a16="http://schemas.microsoft.com/office/drawing/2014/main" id="{95466666-AEA9-48DE-AC30-0AA4911E6A66}"/>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9573A223-59A0-4BD1-AC01-6E35C481B3E7}"/>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textlink="">
      <xdr:nvSpPr>
        <xdr:cNvPr id="626" name="テキスト ボックス 625">
          <a:extLst>
            <a:ext uri="{FF2B5EF4-FFF2-40B4-BE49-F238E27FC236}">
              <a16:creationId xmlns:a16="http://schemas.microsoft.com/office/drawing/2014/main" id="{35E1D5A7-D2A1-4F73-85F0-0BFD0664FC4E}"/>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841937F4-FBA1-4D94-BFCE-06036C7D6CFA}"/>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textlink="">
      <xdr:nvSpPr>
        <xdr:cNvPr id="628" name="テキスト ボックス 627">
          <a:extLst>
            <a:ext uri="{FF2B5EF4-FFF2-40B4-BE49-F238E27FC236}">
              <a16:creationId xmlns:a16="http://schemas.microsoft.com/office/drawing/2014/main" id="{327995EC-3174-443F-8651-08F5653E49B1}"/>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A83AA4DA-59DC-4B97-A52C-8445848C009C}"/>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textlink="">
      <xdr:nvSpPr>
        <xdr:cNvPr id="630" name="テキスト ボックス 629">
          <a:extLst>
            <a:ext uri="{FF2B5EF4-FFF2-40B4-BE49-F238E27FC236}">
              <a16:creationId xmlns:a16="http://schemas.microsoft.com/office/drawing/2014/main" id="{C06C5FD5-25A0-43F7-B273-ADED7E5A7D6D}"/>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305031AF-1E30-44DF-839E-212FE499B371}"/>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textlink="">
      <xdr:nvSpPr>
        <xdr:cNvPr id="632" name="テキスト ボックス 631">
          <a:extLst>
            <a:ext uri="{FF2B5EF4-FFF2-40B4-BE49-F238E27FC236}">
              <a16:creationId xmlns:a16="http://schemas.microsoft.com/office/drawing/2014/main" id="{7B5B8858-0AE2-43FE-BFE0-7DF9825BDB3C}"/>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81CA90D1-AB17-4B75-AC0A-32756CD59CE5}"/>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textlink="">
      <xdr:nvSpPr>
        <xdr:cNvPr id="634" name="【保健センター・保健所】&#10;有形固定資産減価償却率グラフ枠">
          <a:extLst>
            <a:ext uri="{FF2B5EF4-FFF2-40B4-BE49-F238E27FC236}">
              <a16:creationId xmlns:a16="http://schemas.microsoft.com/office/drawing/2014/main" id="{B7780D52-2DCA-4652-A8C9-F7AADD52D10C}"/>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053884FE-E8B8-4D27-B0FB-59FCBC0DFDFE}"/>
            </a:ext>
          </a:extLst>
        </xdr:cNvPr>
        <xdr:cNvCxnSpPr/>
      </xdr:nvCxnSpPr>
      <xdr:spPr>
        <a:xfrm flipV="1">
          <a:off x="14703424" y="9569904"/>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textlink="">
      <xdr:nvSpPr>
        <xdr:cNvPr id="636" name="【保健センター・保健所】&#10;有形固定資産減価償却率最小値テキスト">
          <a:extLst>
            <a:ext uri="{FF2B5EF4-FFF2-40B4-BE49-F238E27FC236}">
              <a16:creationId xmlns:a16="http://schemas.microsoft.com/office/drawing/2014/main" id="{A45F80E9-DFC9-4A26-8955-BB185BAFC867}"/>
            </a:ext>
          </a:extLst>
        </xdr:cNvPr>
        <xdr:cNvSpPr txBox="1"/>
      </xdr:nvSpPr>
      <xdr:spPr>
        <a:xfrm>
          <a:off x="1474216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80E6CEBD-30E4-4D01-81E2-BF04ABC7CE70}"/>
            </a:ext>
          </a:extLst>
        </xdr:cNvPr>
        <xdr:cNvCxnSpPr/>
      </xdr:nvCxnSpPr>
      <xdr:spPr>
        <a:xfrm>
          <a:off x="1461135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textlink="">
      <xdr:nvSpPr>
        <xdr:cNvPr id="638" name="【保健センター・保健所】&#10;有形固定資産減価償却率最大値テキスト">
          <a:extLst>
            <a:ext uri="{FF2B5EF4-FFF2-40B4-BE49-F238E27FC236}">
              <a16:creationId xmlns:a16="http://schemas.microsoft.com/office/drawing/2014/main" id="{4BDAB34A-60D1-474C-B989-3EF99A539191}"/>
            </a:ext>
          </a:extLst>
        </xdr:cNvPr>
        <xdr:cNvSpPr txBox="1"/>
      </xdr:nvSpPr>
      <xdr:spPr>
        <a:xfrm>
          <a:off x="14742160" y="93508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87D1E999-4DFD-4D72-991C-B2B04C5E8F2C}"/>
            </a:ext>
          </a:extLst>
        </xdr:cNvPr>
        <xdr:cNvCxnSpPr/>
      </xdr:nvCxnSpPr>
      <xdr:spPr>
        <a:xfrm>
          <a:off x="14611350" y="95699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textlink="">
      <xdr:nvSpPr>
        <xdr:cNvPr id="640" name="【保健センター・保健所】&#10;有形固定資産減価償却率平均値テキスト">
          <a:extLst>
            <a:ext uri="{FF2B5EF4-FFF2-40B4-BE49-F238E27FC236}">
              <a16:creationId xmlns:a16="http://schemas.microsoft.com/office/drawing/2014/main" id="{58467082-E9C9-47C5-A21A-AA67F491D17B}"/>
            </a:ext>
          </a:extLst>
        </xdr:cNvPr>
        <xdr:cNvSpPr txBox="1"/>
      </xdr:nvSpPr>
      <xdr:spPr>
        <a:xfrm>
          <a:off x="14742160" y="10174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textlink="">
      <xdr:nvSpPr>
        <xdr:cNvPr id="641" name="フローチャート: 判断 640">
          <a:extLst>
            <a:ext uri="{FF2B5EF4-FFF2-40B4-BE49-F238E27FC236}">
              <a16:creationId xmlns:a16="http://schemas.microsoft.com/office/drawing/2014/main" id="{77699E8D-7A63-4B6A-80E3-E4D85DBA9857}"/>
            </a:ext>
          </a:extLst>
        </xdr:cNvPr>
        <xdr:cNvSpPr/>
      </xdr:nvSpPr>
      <xdr:spPr>
        <a:xfrm>
          <a:off x="14649450" y="1031757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textlink="">
      <xdr:nvSpPr>
        <xdr:cNvPr id="642" name="フローチャート: 判断 641">
          <a:extLst>
            <a:ext uri="{FF2B5EF4-FFF2-40B4-BE49-F238E27FC236}">
              <a16:creationId xmlns:a16="http://schemas.microsoft.com/office/drawing/2014/main" id="{33029232-D75F-42A0-8C66-06A79259EF4F}"/>
            </a:ext>
          </a:extLst>
        </xdr:cNvPr>
        <xdr:cNvSpPr/>
      </xdr:nvSpPr>
      <xdr:spPr>
        <a:xfrm>
          <a:off x="13887450" y="103143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textlink="">
      <xdr:nvSpPr>
        <xdr:cNvPr id="643" name="フローチャート: 判断 642">
          <a:extLst>
            <a:ext uri="{FF2B5EF4-FFF2-40B4-BE49-F238E27FC236}">
              <a16:creationId xmlns:a16="http://schemas.microsoft.com/office/drawing/2014/main" id="{0ECF9AA9-F49A-45A0-A518-DA642190475B}"/>
            </a:ext>
          </a:extLst>
        </xdr:cNvPr>
        <xdr:cNvSpPr/>
      </xdr:nvSpPr>
      <xdr:spPr>
        <a:xfrm>
          <a:off x="13089890" y="10309134"/>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textlink="">
      <xdr:nvSpPr>
        <xdr:cNvPr id="644" name="フローチャート: 判断 643">
          <a:extLst>
            <a:ext uri="{FF2B5EF4-FFF2-40B4-BE49-F238E27FC236}">
              <a16:creationId xmlns:a16="http://schemas.microsoft.com/office/drawing/2014/main" id="{C708EEF7-407A-4B1A-85EC-B9EA54AD1B1D}"/>
            </a:ext>
          </a:extLst>
        </xdr:cNvPr>
        <xdr:cNvSpPr/>
      </xdr:nvSpPr>
      <xdr:spPr>
        <a:xfrm>
          <a:off x="12303760" y="1029008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66766</xdr:rowOff>
    </xdr:from>
    <xdr:to>
      <xdr:col>67</xdr:col>
      <xdr:colOff>101600</xdr:colOff>
      <xdr:row>59</xdr:row>
      <xdr:rowOff>168366</xdr:rowOff>
    </xdr:to>
    <xdr:sp textlink="">
      <xdr:nvSpPr>
        <xdr:cNvPr id="645" name="フローチャート: 判断 644">
          <a:extLst>
            <a:ext uri="{FF2B5EF4-FFF2-40B4-BE49-F238E27FC236}">
              <a16:creationId xmlns:a16="http://schemas.microsoft.com/office/drawing/2014/main" id="{E2FC182E-44F3-4E37-8B26-3940B1DC90FB}"/>
            </a:ext>
          </a:extLst>
        </xdr:cNvPr>
        <xdr:cNvSpPr/>
      </xdr:nvSpPr>
      <xdr:spPr>
        <a:xfrm>
          <a:off x="11487150" y="1018041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646" name="テキスト ボックス 645">
          <a:extLst>
            <a:ext uri="{FF2B5EF4-FFF2-40B4-BE49-F238E27FC236}">
              <a16:creationId xmlns:a16="http://schemas.microsoft.com/office/drawing/2014/main" id="{FFD84D5D-F09C-40F8-A249-08762856B157}"/>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647" name="テキスト ボックス 646">
          <a:extLst>
            <a:ext uri="{FF2B5EF4-FFF2-40B4-BE49-F238E27FC236}">
              <a16:creationId xmlns:a16="http://schemas.microsoft.com/office/drawing/2014/main" id="{203183C3-55EE-4FF4-AD72-58E7C9C6AFB7}"/>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648" name="テキスト ボックス 647">
          <a:extLst>
            <a:ext uri="{FF2B5EF4-FFF2-40B4-BE49-F238E27FC236}">
              <a16:creationId xmlns:a16="http://schemas.microsoft.com/office/drawing/2014/main" id="{95C0DA16-DA11-4093-9E7B-0D3A1A56F7B1}"/>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649" name="テキスト ボックス 648">
          <a:extLst>
            <a:ext uri="{FF2B5EF4-FFF2-40B4-BE49-F238E27FC236}">
              <a16:creationId xmlns:a16="http://schemas.microsoft.com/office/drawing/2014/main" id="{6209D651-64D5-447E-B7BB-10F065DCED0B}"/>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650" name="テキスト ボックス 649">
          <a:extLst>
            <a:ext uri="{FF2B5EF4-FFF2-40B4-BE49-F238E27FC236}">
              <a16:creationId xmlns:a16="http://schemas.microsoft.com/office/drawing/2014/main" id="{25B7A985-4551-42D3-9F6C-1977A9DFB2D2}"/>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24312</xdr:rowOff>
    </xdr:from>
    <xdr:to>
      <xdr:col>85</xdr:col>
      <xdr:colOff>177800</xdr:colOff>
      <xdr:row>62</xdr:row>
      <xdr:rowOff>125912</xdr:rowOff>
    </xdr:to>
    <xdr:sp textlink="">
      <xdr:nvSpPr>
        <xdr:cNvPr id="651" name="楕円 650">
          <a:extLst>
            <a:ext uri="{FF2B5EF4-FFF2-40B4-BE49-F238E27FC236}">
              <a16:creationId xmlns:a16="http://schemas.microsoft.com/office/drawing/2014/main" id="{7FF1248F-C0D7-47A9-B239-DB3107DE4B3B}"/>
            </a:ext>
          </a:extLst>
        </xdr:cNvPr>
        <xdr:cNvSpPr/>
      </xdr:nvSpPr>
      <xdr:spPr>
        <a:xfrm>
          <a:off x="14649450" y="10650402"/>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2739</xdr:rowOff>
    </xdr:from>
    <xdr:ext cx="405111" cy="259045"/>
    <xdr:sp textlink="">
      <xdr:nvSpPr>
        <xdr:cNvPr id="652" name="【保健センター・保健所】&#10;有形固定資産減価償却率該当値テキスト">
          <a:extLst>
            <a:ext uri="{FF2B5EF4-FFF2-40B4-BE49-F238E27FC236}">
              <a16:creationId xmlns:a16="http://schemas.microsoft.com/office/drawing/2014/main" id="{66FD8DEB-EFE8-47AF-9FC9-E061553C4917}"/>
            </a:ext>
          </a:extLst>
        </xdr:cNvPr>
        <xdr:cNvSpPr txBox="1"/>
      </xdr:nvSpPr>
      <xdr:spPr>
        <a:xfrm>
          <a:off x="14742160" y="1063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163104</xdr:rowOff>
    </xdr:from>
    <xdr:to>
      <xdr:col>81</xdr:col>
      <xdr:colOff>101600</xdr:colOff>
      <xdr:row>62</xdr:row>
      <xdr:rowOff>93254</xdr:rowOff>
    </xdr:to>
    <xdr:sp textlink="">
      <xdr:nvSpPr>
        <xdr:cNvPr id="653" name="楕円 652">
          <a:extLst>
            <a:ext uri="{FF2B5EF4-FFF2-40B4-BE49-F238E27FC236}">
              <a16:creationId xmlns:a16="http://schemas.microsoft.com/office/drawing/2014/main" id="{DDF743CD-9EC8-4EDE-B2AC-57337DBE9BD1}"/>
            </a:ext>
          </a:extLst>
        </xdr:cNvPr>
        <xdr:cNvSpPr/>
      </xdr:nvSpPr>
      <xdr:spPr>
        <a:xfrm>
          <a:off x="13887450" y="1062345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42454</xdr:rowOff>
    </xdr:from>
    <xdr:to>
      <xdr:col>85</xdr:col>
      <xdr:colOff>127000</xdr:colOff>
      <xdr:row>62</xdr:row>
      <xdr:rowOff>75112</xdr:rowOff>
    </xdr:to>
    <xdr:cxnSp macro="">
      <xdr:nvCxnSpPr>
        <xdr:cNvPr id="654" name="直線コネクタ 653">
          <a:extLst>
            <a:ext uri="{FF2B5EF4-FFF2-40B4-BE49-F238E27FC236}">
              <a16:creationId xmlns:a16="http://schemas.microsoft.com/office/drawing/2014/main" id="{6071FA9D-9B54-4EFE-9E99-763188311674}"/>
            </a:ext>
          </a:extLst>
        </xdr:cNvPr>
        <xdr:cNvCxnSpPr/>
      </xdr:nvCxnSpPr>
      <xdr:spPr>
        <a:xfrm>
          <a:off x="13942060" y="10674259"/>
          <a:ext cx="762000" cy="3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130447</xdr:rowOff>
    </xdr:from>
    <xdr:to>
      <xdr:col>76</xdr:col>
      <xdr:colOff>165100</xdr:colOff>
      <xdr:row>62</xdr:row>
      <xdr:rowOff>60597</xdr:rowOff>
    </xdr:to>
    <xdr:sp textlink="">
      <xdr:nvSpPr>
        <xdr:cNvPr id="655" name="楕円 654">
          <a:extLst>
            <a:ext uri="{FF2B5EF4-FFF2-40B4-BE49-F238E27FC236}">
              <a16:creationId xmlns:a16="http://schemas.microsoft.com/office/drawing/2014/main" id="{CE167F9F-608D-4B15-A6E4-9CCDE86F1A18}"/>
            </a:ext>
          </a:extLst>
        </xdr:cNvPr>
        <xdr:cNvSpPr/>
      </xdr:nvSpPr>
      <xdr:spPr>
        <a:xfrm>
          <a:off x="13089890" y="10592707"/>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9797</xdr:rowOff>
    </xdr:from>
    <xdr:to>
      <xdr:col>81</xdr:col>
      <xdr:colOff>50800</xdr:colOff>
      <xdr:row>62</xdr:row>
      <xdr:rowOff>42454</xdr:rowOff>
    </xdr:to>
    <xdr:cxnSp macro="">
      <xdr:nvCxnSpPr>
        <xdr:cNvPr id="656" name="直線コネクタ 655">
          <a:extLst>
            <a:ext uri="{FF2B5EF4-FFF2-40B4-BE49-F238E27FC236}">
              <a16:creationId xmlns:a16="http://schemas.microsoft.com/office/drawing/2014/main" id="{4FC0E18F-B404-492C-80A5-E071F303F66D}"/>
            </a:ext>
          </a:extLst>
        </xdr:cNvPr>
        <xdr:cNvCxnSpPr/>
      </xdr:nvCxnSpPr>
      <xdr:spPr>
        <a:xfrm>
          <a:off x="13144500" y="10641602"/>
          <a:ext cx="7975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97790</xdr:rowOff>
    </xdr:from>
    <xdr:to>
      <xdr:col>72</xdr:col>
      <xdr:colOff>38100</xdr:colOff>
      <xdr:row>62</xdr:row>
      <xdr:rowOff>27940</xdr:rowOff>
    </xdr:to>
    <xdr:sp textlink="">
      <xdr:nvSpPr>
        <xdr:cNvPr id="657" name="楕円 656">
          <a:extLst>
            <a:ext uri="{FF2B5EF4-FFF2-40B4-BE49-F238E27FC236}">
              <a16:creationId xmlns:a16="http://schemas.microsoft.com/office/drawing/2014/main" id="{FB37CC5E-4EBF-4B29-9094-4CD14725EBB9}"/>
            </a:ext>
          </a:extLst>
        </xdr:cNvPr>
        <xdr:cNvSpPr/>
      </xdr:nvSpPr>
      <xdr:spPr>
        <a:xfrm>
          <a:off x="12303760" y="105524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148590</xdr:rowOff>
    </xdr:from>
    <xdr:to>
      <xdr:col>76</xdr:col>
      <xdr:colOff>114300</xdr:colOff>
      <xdr:row>62</xdr:row>
      <xdr:rowOff>9797</xdr:rowOff>
    </xdr:to>
    <xdr:cxnSp macro="">
      <xdr:nvCxnSpPr>
        <xdr:cNvPr id="658" name="直線コネクタ 657">
          <a:extLst>
            <a:ext uri="{FF2B5EF4-FFF2-40B4-BE49-F238E27FC236}">
              <a16:creationId xmlns:a16="http://schemas.microsoft.com/office/drawing/2014/main" id="{E7BCB162-DFF2-4843-B5F7-29423A68F823}"/>
            </a:ext>
          </a:extLst>
        </xdr:cNvPr>
        <xdr:cNvCxnSpPr/>
      </xdr:nvCxnSpPr>
      <xdr:spPr>
        <a:xfrm>
          <a:off x="12346940" y="10607040"/>
          <a:ext cx="797560" cy="3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65133</xdr:rowOff>
    </xdr:from>
    <xdr:to>
      <xdr:col>67</xdr:col>
      <xdr:colOff>101600</xdr:colOff>
      <xdr:row>61</xdr:row>
      <xdr:rowOff>166733</xdr:rowOff>
    </xdr:to>
    <xdr:sp textlink="">
      <xdr:nvSpPr>
        <xdr:cNvPr id="659" name="楕円 658">
          <a:extLst>
            <a:ext uri="{FF2B5EF4-FFF2-40B4-BE49-F238E27FC236}">
              <a16:creationId xmlns:a16="http://schemas.microsoft.com/office/drawing/2014/main" id="{F6794CC7-E40A-4E30-996B-E152F1370DA4}"/>
            </a:ext>
          </a:extLst>
        </xdr:cNvPr>
        <xdr:cNvSpPr/>
      </xdr:nvSpPr>
      <xdr:spPr>
        <a:xfrm>
          <a:off x="11487150" y="1052167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115933</xdr:rowOff>
    </xdr:from>
    <xdr:to>
      <xdr:col>71</xdr:col>
      <xdr:colOff>177800</xdr:colOff>
      <xdr:row>61</xdr:row>
      <xdr:rowOff>148590</xdr:rowOff>
    </xdr:to>
    <xdr:cxnSp macro="">
      <xdr:nvCxnSpPr>
        <xdr:cNvPr id="660" name="直線コネクタ 659">
          <a:extLst>
            <a:ext uri="{FF2B5EF4-FFF2-40B4-BE49-F238E27FC236}">
              <a16:creationId xmlns:a16="http://schemas.microsoft.com/office/drawing/2014/main" id="{5A97D928-9AE2-4B2D-94F6-FF486E72A09D}"/>
            </a:ext>
          </a:extLst>
        </xdr:cNvPr>
        <xdr:cNvCxnSpPr/>
      </xdr:nvCxnSpPr>
      <xdr:spPr>
        <a:xfrm>
          <a:off x="11541760" y="10574383"/>
          <a:ext cx="80518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textlink="">
      <xdr:nvSpPr>
        <xdr:cNvPr id="661" name="n_1aveValue【保健センター・保健所】&#10;有形固定資産減価償却率">
          <a:extLst>
            <a:ext uri="{FF2B5EF4-FFF2-40B4-BE49-F238E27FC236}">
              <a16:creationId xmlns:a16="http://schemas.microsoft.com/office/drawing/2014/main" id="{1777DBEB-309D-4DFF-BF68-9686FCC5CA7F}"/>
            </a:ext>
          </a:extLst>
        </xdr:cNvPr>
        <xdr:cNvSpPr txBox="1"/>
      </xdr:nvSpPr>
      <xdr:spPr>
        <a:xfrm>
          <a:off x="1373823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textlink="">
      <xdr:nvSpPr>
        <xdr:cNvPr id="662" name="n_2aveValue【保健センター・保健所】&#10;有形固定資産減価償却率">
          <a:extLst>
            <a:ext uri="{FF2B5EF4-FFF2-40B4-BE49-F238E27FC236}">
              <a16:creationId xmlns:a16="http://schemas.microsoft.com/office/drawing/2014/main" id="{C19747AF-44F2-4DD9-A871-0B429F4B483E}"/>
            </a:ext>
          </a:extLst>
        </xdr:cNvPr>
        <xdr:cNvSpPr txBox="1"/>
      </xdr:nvSpPr>
      <xdr:spPr>
        <a:xfrm>
          <a:off x="12957184" y="10086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textlink="">
      <xdr:nvSpPr>
        <xdr:cNvPr id="663" name="n_3aveValue【保健センター・保健所】&#10;有形固定資産減価償却率">
          <a:extLst>
            <a:ext uri="{FF2B5EF4-FFF2-40B4-BE49-F238E27FC236}">
              <a16:creationId xmlns:a16="http://schemas.microsoft.com/office/drawing/2014/main" id="{F08A1358-19D3-49F5-AC33-F9231A85154C}"/>
            </a:ext>
          </a:extLst>
        </xdr:cNvPr>
        <xdr:cNvSpPr txBox="1"/>
      </xdr:nvSpPr>
      <xdr:spPr>
        <a:xfrm>
          <a:off x="12171054" y="10067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13443</xdr:rowOff>
    </xdr:from>
    <xdr:ext cx="405111" cy="259045"/>
    <xdr:sp textlink="">
      <xdr:nvSpPr>
        <xdr:cNvPr id="664" name="n_4aveValue【保健センター・保健所】&#10;有形固定資産減価償却率">
          <a:extLst>
            <a:ext uri="{FF2B5EF4-FFF2-40B4-BE49-F238E27FC236}">
              <a16:creationId xmlns:a16="http://schemas.microsoft.com/office/drawing/2014/main" id="{3790E4D5-9BD6-439C-B7A0-FA68274F55FC}"/>
            </a:ext>
          </a:extLst>
        </xdr:cNvPr>
        <xdr:cNvSpPr txBox="1"/>
      </xdr:nvSpPr>
      <xdr:spPr>
        <a:xfrm>
          <a:off x="11354444" y="9961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84381</xdr:rowOff>
    </xdr:from>
    <xdr:ext cx="405111" cy="259045"/>
    <xdr:sp textlink="">
      <xdr:nvSpPr>
        <xdr:cNvPr id="665" name="n_1mainValue【保健センター・保健所】&#10;有形固定資産減価償却率">
          <a:extLst>
            <a:ext uri="{FF2B5EF4-FFF2-40B4-BE49-F238E27FC236}">
              <a16:creationId xmlns:a16="http://schemas.microsoft.com/office/drawing/2014/main" id="{FF53B892-38F2-42B6-9043-599D5515DBD9}"/>
            </a:ext>
          </a:extLst>
        </xdr:cNvPr>
        <xdr:cNvSpPr txBox="1"/>
      </xdr:nvSpPr>
      <xdr:spPr>
        <a:xfrm>
          <a:off x="13738234" y="10716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51724</xdr:rowOff>
    </xdr:from>
    <xdr:ext cx="405111" cy="259045"/>
    <xdr:sp textlink="">
      <xdr:nvSpPr>
        <xdr:cNvPr id="666" name="n_2mainValue【保健センター・保健所】&#10;有形固定資産減価償却率">
          <a:extLst>
            <a:ext uri="{FF2B5EF4-FFF2-40B4-BE49-F238E27FC236}">
              <a16:creationId xmlns:a16="http://schemas.microsoft.com/office/drawing/2014/main" id="{8383A95B-082C-4618-87AA-F3BC6BB173DB}"/>
            </a:ext>
          </a:extLst>
        </xdr:cNvPr>
        <xdr:cNvSpPr txBox="1"/>
      </xdr:nvSpPr>
      <xdr:spPr>
        <a:xfrm>
          <a:off x="12957184" y="10685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19067</xdr:rowOff>
    </xdr:from>
    <xdr:ext cx="405111" cy="259045"/>
    <xdr:sp textlink="">
      <xdr:nvSpPr>
        <xdr:cNvPr id="667" name="n_3mainValue【保健センター・保健所】&#10;有形固定資産減価償却率">
          <a:extLst>
            <a:ext uri="{FF2B5EF4-FFF2-40B4-BE49-F238E27FC236}">
              <a16:creationId xmlns:a16="http://schemas.microsoft.com/office/drawing/2014/main" id="{0F867B0B-6B20-42E8-8023-F9B390C17B62}"/>
            </a:ext>
          </a:extLst>
        </xdr:cNvPr>
        <xdr:cNvSpPr txBox="1"/>
      </xdr:nvSpPr>
      <xdr:spPr>
        <a:xfrm>
          <a:off x="12171054"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157860</xdr:rowOff>
    </xdr:from>
    <xdr:ext cx="405111" cy="259045"/>
    <xdr:sp textlink="">
      <xdr:nvSpPr>
        <xdr:cNvPr id="668" name="n_4mainValue【保健センター・保健所】&#10;有形固定資産減価償却率">
          <a:extLst>
            <a:ext uri="{FF2B5EF4-FFF2-40B4-BE49-F238E27FC236}">
              <a16:creationId xmlns:a16="http://schemas.microsoft.com/office/drawing/2014/main" id="{9EF1F261-1346-4D16-B129-9661D23D2D40}"/>
            </a:ext>
          </a:extLst>
        </xdr:cNvPr>
        <xdr:cNvSpPr txBox="1"/>
      </xdr:nvSpPr>
      <xdr:spPr>
        <a:xfrm>
          <a:off x="11354444" y="10618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669" name="正方形/長方形 668">
          <a:extLst>
            <a:ext uri="{FF2B5EF4-FFF2-40B4-BE49-F238E27FC236}">
              <a16:creationId xmlns:a16="http://schemas.microsoft.com/office/drawing/2014/main" id="{637C9AD3-22FB-42A3-9CA8-C38BDBC15E40}"/>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670" name="正方形/長方形 669">
          <a:extLst>
            <a:ext uri="{FF2B5EF4-FFF2-40B4-BE49-F238E27FC236}">
              <a16:creationId xmlns:a16="http://schemas.microsoft.com/office/drawing/2014/main" id="{FDC7F963-32D5-474C-AFCC-D203C926A474}"/>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671" name="正方形/長方形 670">
          <a:extLst>
            <a:ext uri="{FF2B5EF4-FFF2-40B4-BE49-F238E27FC236}">
              <a16:creationId xmlns:a16="http://schemas.microsoft.com/office/drawing/2014/main" id="{170B4A80-C4B9-4C7E-A9C2-50A1AE506A44}"/>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672" name="正方形/長方形 671">
          <a:extLst>
            <a:ext uri="{FF2B5EF4-FFF2-40B4-BE49-F238E27FC236}">
              <a16:creationId xmlns:a16="http://schemas.microsoft.com/office/drawing/2014/main" id="{C9CA704B-2D42-4F34-9B92-EB588EF288CE}"/>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673" name="正方形/長方形 672">
          <a:extLst>
            <a:ext uri="{FF2B5EF4-FFF2-40B4-BE49-F238E27FC236}">
              <a16:creationId xmlns:a16="http://schemas.microsoft.com/office/drawing/2014/main" id="{5F0130C7-6DDE-4FBE-ACD2-BF8E89D9D0D2}"/>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674" name="正方形/長方形 673">
          <a:extLst>
            <a:ext uri="{FF2B5EF4-FFF2-40B4-BE49-F238E27FC236}">
              <a16:creationId xmlns:a16="http://schemas.microsoft.com/office/drawing/2014/main" id="{BB2314BD-FA45-46E9-8121-FEF82AD3C527}"/>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675" name="正方形/長方形 674">
          <a:extLst>
            <a:ext uri="{FF2B5EF4-FFF2-40B4-BE49-F238E27FC236}">
              <a16:creationId xmlns:a16="http://schemas.microsoft.com/office/drawing/2014/main" id="{08920D83-445C-489D-94F2-C8891B89DDA2}"/>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676" name="正方形/長方形 675">
          <a:extLst>
            <a:ext uri="{FF2B5EF4-FFF2-40B4-BE49-F238E27FC236}">
              <a16:creationId xmlns:a16="http://schemas.microsoft.com/office/drawing/2014/main" id="{0FB03528-8C86-4857-BD69-76176F04D758}"/>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677" name="テキスト ボックス 676">
          <a:extLst>
            <a:ext uri="{FF2B5EF4-FFF2-40B4-BE49-F238E27FC236}">
              <a16:creationId xmlns:a16="http://schemas.microsoft.com/office/drawing/2014/main" id="{2E617A1C-A1BC-4CE5-AEB2-E427DBE2511B}"/>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DD10A77F-5959-47B3-9852-1D4579F6F885}"/>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394E2E1B-9925-4AD5-A1CE-ABFD34338D23}"/>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textlink="">
      <xdr:nvSpPr>
        <xdr:cNvPr id="680" name="テキスト ボックス 679">
          <a:extLst>
            <a:ext uri="{FF2B5EF4-FFF2-40B4-BE49-F238E27FC236}">
              <a16:creationId xmlns:a16="http://schemas.microsoft.com/office/drawing/2014/main" id="{0FA87FFD-6FE5-423F-A620-A6A48F9A7988}"/>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1FACCD2E-B2A8-48C5-9100-F25116EBD917}"/>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textlink="">
      <xdr:nvSpPr>
        <xdr:cNvPr id="682" name="テキスト ボックス 681">
          <a:extLst>
            <a:ext uri="{FF2B5EF4-FFF2-40B4-BE49-F238E27FC236}">
              <a16:creationId xmlns:a16="http://schemas.microsoft.com/office/drawing/2014/main" id="{FA82F2F7-2CBE-4887-A5C6-8741CE810DA1}"/>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6ED2DCE1-1B0D-4EC2-B9B7-85A2F7A16AED}"/>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textlink="">
      <xdr:nvSpPr>
        <xdr:cNvPr id="684" name="テキスト ボックス 683">
          <a:extLst>
            <a:ext uri="{FF2B5EF4-FFF2-40B4-BE49-F238E27FC236}">
              <a16:creationId xmlns:a16="http://schemas.microsoft.com/office/drawing/2014/main" id="{CB0631EC-C950-4A84-A27E-31079876F416}"/>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B62F7F6A-FEB8-42DD-BE2C-DD5E724FB085}"/>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textlink="">
      <xdr:nvSpPr>
        <xdr:cNvPr id="686" name="テキスト ボックス 685">
          <a:extLst>
            <a:ext uri="{FF2B5EF4-FFF2-40B4-BE49-F238E27FC236}">
              <a16:creationId xmlns:a16="http://schemas.microsoft.com/office/drawing/2014/main" id="{60E8211D-664F-4E07-91CA-757BD6FBF91F}"/>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9EEBB021-66C0-4DBD-A058-9AFBE231FD78}"/>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textlink="">
      <xdr:nvSpPr>
        <xdr:cNvPr id="688" name="テキスト ボックス 687">
          <a:extLst>
            <a:ext uri="{FF2B5EF4-FFF2-40B4-BE49-F238E27FC236}">
              <a16:creationId xmlns:a16="http://schemas.microsoft.com/office/drawing/2014/main" id="{1BF9F732-EB22-46DE-9EE6-FD4BA7DC7968}"/>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4EE14BF8-3D2D-479D-B9F6-EDF947B7E710}"/>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textlink="">
      <xdr:nvSpPr>
        <xdr:cNvPr id="690" name="テキスト ボックス 689">
          <a:extLst>
            <a:ext uri="{FF2B5EF4-FFF2-40B4-BE49-F238E27FC236}">
              <a16:creationId xmlns:a16="http://schemas.microsoft.com/office/drawing/2014/main" id="{85AD4FC5-315A-49C2-BAF4-8EA7DF43A3FE}"/>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629B1198-9DD4-461C-9204-DD5E90FE0F49}"/>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692" name="テキスト ボックス 691">
          <a:extLst>
            <a:ext uri="{FF2B5EF4-FFF2-40B4-BE49-F238E27FC236}">
              <a16:creationId xmlns:a16="http://schemas.microsoft.com/office/drawing/2014/main" id="{D3A0067D-6E92-489F-A042-9CDC138348EA}"/>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693" name="【保健センター・保健所】&#10;一人当たり面積グラフ枠">
          <a:extLst>
            <a:ext uri="{FF2B5EF4-FFF2-40B4-BE49-F238E27FC236}">
              <a16:creationId xmlns:a16="http://schemas.microsoft.com/office/drawing/2014/main" id="{902DE06F-C019-4F31-BD99-EA47FD573C36}"/>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971D8D5C-FBC9-4DA3-95D6-29AC94D457DE}"/>
            </a:ext>
          </a:extLst>
        </xdr:cNvPr>
        <xdr:cNvCxnSpPr/>
      </xdr:nvCxnSpPr>
      <xdr:spPr>
        <a:xfrm flipV="1">
          <a:off x="19947254" y="9579428"/>
          <a:ext cx="0" cy="1500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textlink="">
      <xdr:nvSpPr>
        <xdr:cNvPr id="695" name="【保健センター・保健所】&#10;一人当たり面積最小値テキスト">
          <a:extLst>
            <a:ext uri="{FF2B5EF4-FFF2-40B4-BE49-F238E27FC236}">
              <a16:creationId xmlns:a16="http://schemas.microsoft.com/office/drawing/2014/main" id="{5C5526EC-161F-4F82-A32B-23F6628246C3}"/>
            </a:ext>
          </a:extLst>
        </xdr:cNvPr>
        <xdr:cNvSpPr txBox="1"/>
      </xdr:nvSpPr>
      <xdr:spPr>
        <a:xfrm>
          <a:off x="1998599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9B9EA77C-BB31-4462-8EA9-9D15F6623EAE}"/>
            </a:ext>
          </a:extLst>
        </xdr:cNvPr>
        <xdr:cNvCxnSpPr/>
      </xdr:nvCxnSpPr>
      <xdr:spPr>
        <a:xfrm>
          <a:off x="19885660" y="110797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textlink="">
      <xdr:nvSpPr>
        <xdr:cNvPr id="697" name="【保健センター・保健所】&#10;一人当たり面積最大値テキスト">
          <a:extLst>
            <a:ext uri="{FF2B5EF4-FFF2-40B4-BE49-F238E27FC236}">
              <a16:creationId xmlns:a16="http://schemas.microsoft.com/office/drawing/2014/main" id="{C7691FCB-F436-453E-97EB-B400DAAA8F01}"/>
            </a:ext>
          </a:extLst>
        </xdr:cNvPr>
        <xdr:cNvSpPr txBox="1"/>
      </xdr:nvSpPr>
      <xdr:spPr>
        <a:xfrm>
          <a:off x="19985990" y="935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7BB94601-2C57-4D9F-B03F-5D15AD9A1C68}"/>
            </a:ext>
          </a:extLst>
        </xdr:cNvPr>
        <xdr:cNvCxnSpPr/>
      </xdr:nvCxnSpPr>
      <xdr:spPr>
        <a:xfrm>
          <a:off x="19885660" y="95794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textlink="">
      <xdr:nvSpPr>
        <xdr:cNvPr id="699" name="【保健センター・保健所】&#10;一人当たり面積平均値テキスト">
          <a:extLst>
            <a:ext uri="{FF2B5EF4-FFF2-40B4-BE49-F238E27FC236}">
              <a16:creationId xmlns:a16="http://schemas.microsoft.com/office/drawing/2014/main" id="{D041DA9E-48AA-4FED-B9CA-B5C3BCFCA7BC}"/>
            </a:ext>
          </a:extLst>
        </xdr:cNvPr>
        <xdr:cNvSpPr txBox="1"/>
      </xdr:nvSpPr>
      <xdr:spPr>
        <a:xfrm>
          <a:off x="1998599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textlink="">
      <xdr:nvSpPr>
        <xdr:cNvPr id="700" name="フローチャート: 判断 699">
          <a:extLst>
            <a:ext uri="{FF2B5EF4-FFF2-40B4-BE49-F238E27FC236}">
              <a16:creationId xmlns:a16="http://schemas.microsoft.com/office/drawing/2014/main" id="{FFC12133-29A9-4081-998B-B4116B0BE75D}"/>
            </a:ext>
          </a:extLst>
        </xdr:cNvPr>
        <xdr:cNvSpPr/>
      </xdr:nvSpPr>
      <xdr:spPr>
        <a:xfrm>
          <a:off x="19904710" y="1058835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textlink="">
      <xdr:nvSpPr>
        <xdr:cNvPr id="701" name="フローチャート: 判断 700">
          <a:extLst>
            <a:ext uri="{FF2B5EF4-FFF2-40B4-BE49-F238E27FC236}">
              <a16:creationId xmlns:a16="http://schemas.microsoft.com/office/drawing/2014/main" id="{597E4CA5-C3DB-448B-B9E9-42A75A7A32DE}"/>
            </a:ext>
          </a:extLst>
        </xdr:cNvPr>
        <xdr:cNvSpPr/>
      </xdr:nvSpPr>
      <xdr:spPr>
        <a:xfrm>
          <a:off x="19161760" y="105916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textlink="">
      <xdr:nvSpPr>
        <xdr:cNvPr id="702" name="フローチャート: 判断 701">
          <a:extLst>
            <a:ext uri="{FF2B5EF4-FFF2-40B4-BE49-F238E27FC236}">
              <a16:creationId xmlns:a16="http://schemas.microsoft.com/office/drawing/2014/main" id="{4F2E3DED-92AD-40B9-A1C5-3FBF758316D3}"/>
            </a:ext>
          </a:extLst>
        </xdr:cNvPr>
        <xdr:cNvSpPr/>
      </xdr:nvSpPr>
      <xdr:spPr>
        <a:xfrm>
          <a:off x="18345150" y="106044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textlink="">
      <xdr:nvSpPr>
        <xdr:cNvPr id="703" name="フローチャート: 判断 702">
          <a:extLst>
            <a:ext uri="{FF2B5EF4-FFF2-40B4-BE49-F238E27FC236}">
              <a16:creationId xmlns:a16="http://schemas.microsoft.com/office/drawing/2014/main" id="{F96C1611-5209-4663-A222-674D6A29E631}"/>
            </a:ext>
          </a:extLst>
        </xdr:cNvPr>
        <xdr:cNvSpPr/>
      </xdr:nvSpPr>
      <xdr:spPr>
        <a:xfrm>
          <a:off x="17547590" y="106044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17235</xdr:rowOff>
    </xdr:from>
    <xdr:to>
      <xdr:col>98</xdr:col>
      <xdr:colOff>38100</xdr:colOff>
      <xdr:row>61</xdr:row>
      <xdr:rowOff>118835</xdr:rowOff>
    </xdr:to>
    <xdr:sp textlink="">
      <xdr:nvSpPr>
        <xdr:cNvPr id="704" name="フローチャート: 判断 703">
          <a:extLst>
            <a:ext uri="{FF2B5EF4-FFF2-40B4-BE49-F238E27FC236}">
              <a16:creationId xmlns:a16="http://schemas.microsoft.com/office/drawing/2014/main" id="{89E3435D-734B-4A65-97BB-9CBCD70C80AC}"/>
            </a:ext>
          </a:extLst>
        </xdr:cNvPr>
        <xdr:cNvSpPr/>
      </xdr:nvSpPr>
      <xdr:spPr>
        <a:xfrm>
          <a:off x="16761460" y="1047949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705" name="テキスト ボックス 704">
          <a:extLst>
            <a:ext uri="{FF2B5EF4-FFF2-40B4-BE49-F238E27FC236}">
              <a16:creationId xmlns:a16="http://schemas.microsoft.com/office/drawing/2014/main" id="{2709527E-8A0B-4860-9EEC-6D7179B7475C}"/>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706" name="テキスト ボックス 705">
          <a:extLst>
            <a:ext uri="{FF2B5EF4-FFF2-40B4-BE49-F238E27FC236}">
              <a16:creationId xmlns:a16="http://schemas.microsoft.com/office/drawing/2014/main" id="{F4341C90-F9AF-478B-A0ED-83F78B38913E}"/>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707" name="テキスト ボックス 706">
          <a:extLst>
            <a:ext uri="{FF2B5EF4-FFF2-40B4-BE49-F238E27FC236}">
              <a16:creationId xmlns:a16="http://schemas.microsoft.com/office/drawing/2014/main" id="{29C17CDD-3B76-45F6-BFE4-D03FC061A447}"/>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708" name="テキスト ボックス 707">
          <a:extLst>
            <a:ext uri="{FF2B5EF4-FFF2-40B4-BE49-F238E27FC236}">
              <a16:creationId xmlns:a16="http://schemas.microsoft.com/office/drawing/2014/main" id="{B5B1DA0C-E08F-4EC3-81CA-74CD412439D0}"/>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709" name="テキスト ボックス 708">
          <a:extLst>
            <a:ext uri="{FF2B5EF4-FFF2-40B4-BE49-F238E27FC236}">
              <a16:creationId xmlns:a16="http://schemas.microsoft.com/office/drawing/2014/main" id="{C00C8F01-CC7F-4F8E-8CEB-112487CDCB33}"/>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139700</xdr:rowOff>
    </xdr:from>
    <xdr:to>
      <xdr:col>116</xdr:col>
      <xdr:colOff>114300</xdr:colOff>
      <xdr:row>63</xdr:row>
      <xdr:rowOff>69850</xdr:rowOff>
    </xdr:to>
    <xdr:sp textlink="">
      <xdr:nvSpPr>
        <xdr:cNvPr id="710" name="楕円 709">
          <a:extLst>
            <a:ext uri="{FF2B5EF4-FFF2-40B4-BE49-F238E27FC236}">
              <a16:creationId xmlns:a16="http://schemas.microsoft.com/office/drawing/2014/main" id="{97EB56AE-FAF3-4FD3-9288-B9138FC09BFB}"/>
            </a:ext>
          </a:extLst>
        </xdr:cNvPr>
        <xdr:cNvSpPr/>
      </xdr:nvSpPr>
      <xdr:spPr>
        <a:xfrm>
          <a:off x="19904710" y="107657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118127</xdr:rowOff>
    </xdr:from>
    <xdr:ext cx="469744" cy="259045"/>
    <xdr:sp textlink="">
      <xdr:nvSpPr>
        <xdr:cNvPr id="711" name="【保健センター・保健所】&#10;一人当たり面積該当値テキスト">
          <a:extLst>
            <a:ext uri="{FF2B5EF4-FFF2-40B4-BE49-F238E27FC236}">
              <a16:creationId xmlns:a16="http://schemas.microsoft.com/office/drawing/2014/main" id="{0DDBD44C-C1BD-48F9-95DB-ACD2965DF688}"/>
            </a:ext>
          </a:extLst>
        </xdr:cNvPr>
        <xdr:cNvSpPr txBox="1"/>
      </xdr:nvSpPr>
      <xdr:spPr>
        <a:xfrm>
          <a:off x="19985990" y="1074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139700</xdr:rowOff>
    </xdr:from>
    <xdr:to>
      <xdr:col>112</xdr:col>
      <xdr:colOff>38100</xdr:colOff>
      <xdr:row>63</xdr:row>
      <xdr:rowOff>69850</xdr:rowOff>
    </xdr:to>
    <xdr:sp textlink="">
      <xdr:nvSpPr>
        <xdr:cNvPr id="712" name="楕円 711">
          <a:extLst>
            <a:ext uri="{FF2B5EF4-FFF2-40B4-BE49-F238E27FC236}">
              <a16:creationId xmlns:a16="http://schemas.microsoft.com/office/drawing/2014/main" id="{0C8EBD61-4486-422A-A5C0-E05EA6980655}"/>
            </a:ext>
          </a:extLst>
        </xdr:cNvPr>
        <xdr:cNvSpPr/>
      </xdr:nvSpPr>
      <xdr:spPr>
        <a:xfrm>
          <a:off x="19161760" y="107657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19050</xdr:rowOff>
    </xdr:from>
    <xdr:to>
      <xdr:col>116</xdr:col>
      <xdr:colOff>63500</xdr:colOff>
      <xdr:row>63</xdr:row>
      <xdr:rowOff>19050</xdr:rowOff>
    </xdr:to>
    <xdr:cxnSp macro="">
      <xdr:nvCxnSpPr>
        <xdr:cNvPr id="713" name="直線コネクタ 712">
          <a:extLst>
            <a:ext uri="{FF2B5EF4-FFF2-40B4-BE49-F238E27FC236}">
              <a16:creationId xmlns:a16="http://schemas.microsoft.com/office/drawing/2014/main" id="{60AC6B3F-40EC-49F9-9290-9EDACA7778FA}"/>
            </a:ext>
          </a:extLst>
        </xdr:cNvPr>
        <xdr:cNvCxnSpPr/>
      </xdr:nvCxnSpPr>
      <xdr:spPr>
        <a:xfrm>
          <a:off x="19204940" y="108165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139700</xdr:rowOff>
    </xdr:from>
    <xdr:to>
      <xdr:col>107</xdr:col>
      <xdr:colOff>101600</xdr:colOff>
      <xdr:row>63</xdr:row>
      <xdr:rowOff>69850</xdr:rowOff>
    </xdr:to>
    <xdr:sp textlink="">
      <xdr:nvSpPr>
        <xdr:cNvPr id="714" name="楕円 713">
          <a:extLst>
            <a:ext uri="{FF2B5EF4-FFF2-40B4-BE49-F238E27FC236}">
              <a16:creationId xmlns:a16="http://schemas.microsoft.com/office/drawing/2014/main" id="{4964CC77-3B84-4154-BB39-9B921135E406}"/>
            </a:ext>
          </a:extLst>
        </xdr:cNvPr>
        <xdr:cNvSpPr/>
      </xdr:nvSpPr>
      <xdr:spPr>
        <a:xfrm>
          <a:off x="18345150" y="107657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19050</xdr:rowOff>
    </xdr:from>
    <xdr:to>
      <xdr:col>111</xdr:col>
      <xdr:colOff>177800</xdr:colOff>
      <xdr:row>63</xdr:row>
      <xdr:rowOff>19050</xdr:rowOff>
    </xdr:to>
    <xdr:cxnSp macro="">
      <xdr:nvCxnSpPr>
        <xdr:cNvPr id="715" name="直線コネクタ 714">
          <a:extLst>
            <a:ext uri="{FF2B5EF4-FFF2-40B4-BE49-F238E27FC236}">
              <a16:creationId xmlns:a16="http://schemas.microsoft.com/office/drawing/2014/main" id="{8A8F89E0-E437-4CE0-B835-D6AFE15206FE}"/>
            </a:ext>
          </a:extLst>
        </xdr:cNvPr>
        <xdr:cNvCxnSpPr/>
      </xdr:nvCxnSpPr>
      <xdr:spPr>
        <a:xfrm>
          <a:off x="18399760" y="108165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139700</xdr:rowOff>
    </xdr:from>
    <xdr:to>
      <xdr:col>102</xdr:col>
      <xdr:colOff>165100</xdr:colOff>
      <xdr:row>63</xdr:row>
      <xdr:rowOff>69850</xdr:rowOff>
    </xdr:to>
    <xdr:sp textlink="">
      <xdr:nvSpPr>
        <xdr:cNvPr id="716" name="楕円 715">
          <a:extLst>
            <a:ext uri="{FF2B5EF4-FFF2-40B4-BE49-F238E27FC236}">
              <a16:creationId xmlns:a16="http://schemas.microsoft.com/office/drawing/2014/main" id="{586D66F1-EA51-452D-9C9D-EA72E7662904}"/>
            </a:ext>
          </a:extLst>
        </xdr:cNvPr>
        <xdr:cNvSpPr/>
      </xdr:nvSpPr>
      <xdr:spPr>
        <a:xfrm>
          <a:off x="17547590" y="107657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19050</xdr:rowOff>
    </xdr:from>
    <xdr:to>
      <xdr:col>107</xdr:col>
      <xdr:colOff>50800</xdr:colOff>
      <xdr:row>63</xdr:row>
      <xdr:rowOff>19050</xdr:rowOff>
    </xdr:to>
    <xdr:cxnSp macro="">
      <xdr:nvCxnSpPr>
        <xdr:cNvPr id="717" name="直線コネクタ 716">
          <a:extLst>
            <a:ext uri="{FF2B5EF4-FFF2-40B4-BE49-F238E27FC236}">
              <a16:creationId xmlns:a16="http://schemas.microsoft.com/office/drawing/2014/main" id="{99EE54FB-6B3E-45B5-8D34-9891CE89DD05}"/>
            </a:ext>
          </a:extLst>
        </xdr:cNvPr>
        <xdr:cNvCxnSpPr/>
      </xdr:nvCxnSpPr>
      <xdr:spPr>
        <a:xfrm>
          <a:off x="17602200" y="108165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139700</xdr:rowOff>
    </xdr:from>
    <xdr:to>
      <xdr:col>98</xdr:col>
      <xdr:colOff>38100</xdr:colOff>
      <xdr:row>63</xdr:row>
      <xdr:rowOff>69850</xdr:rowOff>
    </xdr:to>
    <xdr:sp textlink="">
      <xdr:nvSpPr>
        <xdr:cNvPr id="718" name="楕円 717">
          <a:extLst>
            <a:ext uri="{FF2B5EF4-FFF2-40B4-BE49-F238E27FC236}">
              <a16:creationId xmlns:a16="http://schemas.microsoft.com/office/drawing/2014/main" id="{52F77DAB-0BB2-4D0F-8654-983D4C89BEFE}"/>
            </a:ext>
          </a:extLst>
        </xdr:cNvPr>
        <xdr:cNvSpPr/>
      </xdr:nvSpPr>
      <xdr:spPr>
        <a:xfrm>
          <a:off x="16761460" y="107657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19050</xdr:rowOff>
    </xdr:from>
    <xdr:to>
      <xdr:col>102</xdr:col>
      <xdr:colOff>114300</xdr:colOff>
      <xdr:row>63</xdr:row>
      <xdr:rowOff>19050</xdr:rowOff>
    </xdr:to>
    <xdr:cxnSp macro="">
      <xdr:nvCxnSpPr>
        <xdr:cNvPr id="719" name="直線コネクタ 718">
          <a:extLst>
            <a:ext uri="{FF2B5EF4-FFF2-40B4-BE49-F238E27FC236}">
              <a16:creationId xmlns:a16="http://schemas.microsoft.com/office/drawing/2014/main" id="{E3BCB2A7-3F44-408C-ADAD-2D2A3D3FB2F3}"/>
            </a:ext>
          </a:extLst>
        </xdr:cNvPr>
        <xdr:cNvCxnSpPr/>
      </xdr:nvCxnSpPr>
      <xdr:spPr>
        <a:xfrm>
          <a:off x="16804640" y="108165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textlink="">
      <xdr:nvSpPr>
        <xdr:cNvPr id="720" name="n_1aveValue【保健センター・保健所】&#10;一人当たり面積">
          <a:extLst>
            <a:ext uri="{FF2B5EF4-FFF2-40B4-BE49-F238E27FC236}">
              <a16:creationId xmlns:a16="http://schemas.microsoft.com/office/drawing/2014/main" id="{AE05035D-DAD8-4343-B72F-B7C1DBA1871B}"/>
            </a:ext>
          </a:extLst>
        </xdr:cNvPr>
        <xdr:cNvSpPr txBox="1"/>
      </xdr:nvSpPr>
      <xdr:spPr>
        <a:xfrm>
          <a:off x="18982132" y="1037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textlink="">
      <xdr:nvSpPr>
        <xdr:cNvPr id="721" name="n_2aveValue【保健センター・保健所】&#10;一人当たり面積">
          <a:extLst>
            <a:ext uri="{FF2B5EF4-FFF2-40B4-BE49-F238E27FC236}">
              <a16:creationId xmlns:a16="http://schemas.microsoft.com/office/drawing/2014/main" id="{689D4FB4-BCEE-45F0-8C35-794FDF050283}"/>
            </a:ext>
          </a:extLst>
        </xdr:cNvPr>
        <xdr:cNvSpPr txBox="1"/>
      </xdr:nvSpPr>
      <xdr:spPr>
        <a:xfrm>
          <a:off x="18182032" y="1038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textlink="">
      <xdr:nvSpPr>
        <xdr:cNvPr id="722" name="n_3aveValue【保健センター・保健所】&#10;一人当たり面積">
          <a:extLst>
            <a:ext uri="{FF2B5EF4-FFF2-40B4-BE49-F238E27FC236}">
              <a16:creationId xmlns:a16="http://schemas.microsoft.com/office/drawing/2014/main" id="{BBBF4D46-C1CC-41B4-A98D-E487FA0B8F79}"/>
            </a:ext>
          </a:extLst>
        </xdr:cNvPr>
        <xdr:cNvSpPr txBox="1"/>
      </xdr:nvSpPr>
      <xdr:spPr>
        <a:xfrm>
          <a:off x="17384472" y="1038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135362</xdr:rowOff>
    </xdr:from>
    <xdr:ext cx="469744" cy="259045"/>
    <xdr:sp textlink="">
      <xdr:nvSpPr>
        <xdr:cNvPr id="723" name="n_4aveValue【保健センター・保健所】&#10;一人当たり面積">
          <a:extLst>
            <a:ext uri="{FF2B5EF4-FFF2-40B4-BE49-F238E27FC236}">
              <a16:creationId xmlns:a16="http://schemas.microsoft.com/office/drawing/2014/main" id="{7DB48191-873C-4D8C-B4C8-C7655638CEE1}"/>
            </a:ext>
          </a:extLst>
        </xdr:cNvPr>
        <xdr:cNvSpPr txBox="1"/>
      </xdr:nvSpPr>
      <xdr:spPr>
        <a:xfrm>
          <a:off x="16588817" y="1024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60977</xdr:rowOff>
    </xdr:from>
    <xdr:ext cx="469744" cy="259045"/>
    <xdr:sp textlink="">
      <xdr:nvSpPr>
        <xdr:cNvPr id="724" name="n_1mainValue【保健センター・保健所】&#10;一人当たり面積">
          <a:extLst>
            <a:ext uri="{FF2B5EF4-FFF2-40B4-BE49-F238E27FC236}">
              <a16:creationId xmlns:a16="http://schemas.microsoft.com/office/drawing/2014/main" id="{DDC188D4-F41D-483F-899C-7AA74288944E}"/>
            </a:ext>
          </a:extLst>
        </xdr:cNvPr>
        <xdr:cNvSpPr txBox="1"/>
      </xdr:nvSpPr>
      <xdr:spPr>
        <a:xfrm>
          <a:off x="18982132"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60977</xdr:rowOff>
    </xdr:from>
    <xdr:ext cx="469744" cy="259045"/>
    <xdr:sp textlink="">
      <xdr:nvSpPr>
        <xdr:cNvPr id="725" name="n_2mainValue【保健センター・保健所】&#10;一人当たり面積">
          <a:extLst>
            <a:ext uri="{FF2B5EF4-FFF2-40B4-BE49-F238E27FC236}">
              <a16:creationId xmlns:a16="http://schemas.microsoft.com/office/drawing/2014/main" id="{69738645-B59D-4689-82CC-81DE38534322}"/>
            </a:ext>
          </a:extLst>
        </xdr:cNvPr>
        <xdr:cNvSpPr txBox="1"/>
      </xdr:nvSpPr>
      <xdr:spPr>
        <a:xfrm>
          <a:off x="18182032"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60977</xdr:rowOff>
    </xdr:from>
    <xdr:ext cx="469744" cy="259045"/>
    <xdr:sp textlink="">
      <xdr:nvSpPr>
        <xdr:cNvPr id="726" name="n_3mainValue【保健センター・保健所】&#10;一人当たり面積">
          <a:extLst>
            <a:ext uri="{FF2B5EF4-FFF2-40B4-BE49-F238E27FC236}">
              <a16:creationId xmlns:a16="http://schemas.microsoft.com/office/drawing/2014/main" id="{CEEE8406-17A8-4593-8259-CB06F724F885}"/>
            </a:ext>
          </a:extLst>
        </xdr:cNvPr>
        <xdr:cNvSpPr txBox="1"/>
      </xdr:nvSpPr>
      <xdr:spPr>
        <a:xfrm>
          <a:off x="17384472"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60977</xdr:rowOff>
    </xdr:from>
    <xdr:ext cx="469744" cy="259045"/>
    <xdr:sp textlink="">
      <xdr:nvSpPr>
        <xdr:cNvPr id="727" name="n_4mainValue【保健センター・保健所】&#10;一人当たり面積">
          <a:extLst>
            <a:ext uri="{FF2B5EF4-FFF2-40B4-BE49-F238E27FC236}">
              <a16:creationId xmlns:a16="http://schemas.microsoft.com/office/drawing/2014/main" id="{9E73EBD4-8CB1-4F03-BB70-BFCEE50DD214}"/>
            </a:ext>
          </a:extLst>
        </xdr:cNvPr>
        <xdr:cNvSpPr txBox="1"/>
      </xdr:nvSpPr>
      <xdr:spPr>
        <a:xfrm>
          <a:off x="16588817"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728" name="正方形/長方形 727">
          <a:extLst>
            <a:ext uri="{FF2B5EF4-FFF2-40B4-BE49-F238E27FC236}">
              <a16:creationId xmlns:a16="http://schemas.microsoft.com/office/drawing/2014/main" id="{07752498-7929-4939-B807-CEDA2F280CFB}"/>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729" name="正方形/長方形 728">
          <a:extLst>
            <a:ext uri="{FF2B5EF4-FFF2-40B4-BE49-F238E27FC236}">
              <a16:creationId xmlns:a16="http://schemas.microsoft.com/office/drawing/2014/main" id="{4A458E2F-6853-4889-9E3D-27F9E2385B37}"/>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730" name="正方形/長方形 729">
          <a:extLst>
            <a:ext uri="{FF2B5EF4-FFF2-40B4-BE49-F238E27FC236}">
              <a16:creationId xmlns:a16="http://schemas.microsoft.com/office/drawing/2014/main" id="{F979DEFC-C8B3-4971-B0A5-069F68E97029}"/>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731" name="正方形/長方形 730">
          <a:extLst>
            <a:ext uri="{FF2B5EF4-FFF2-40B4-BE49-F238E27FC236}">
              <a16:creationId xmlns:a16="http://schemas.microsoft.com/office/drawing/2014/main" id="{1B6B2C69-FEED-423C-B57E-9AE339F66262}"/>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732" name="正方形/長方形 731">
          <a:extLst>
            <a:ext uri="{FF2B5EF4-FFF2-40B4-BE49-F238E27FC236}">
              <a16:creationId xmlns:a16="http://schemas.microsoft.com/office/drawing/2014/main" id="{2BD546CF-0D63-4CF1-8FF0-33CE75834FBE}"/>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733" name="正方形/長方形 732">
          <a:extLst>
            <a:ext uri="{FF2B5EF4-FFF2-40B4-BE49-F238E27FC236}">
              <a16:creationId xmlns:a16="http://schemas.microsoft.com/office/drawing/2014/main" id="{5CA2C004-EFBA-4280-A51A-EBD87CDB8C5F}"/>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734" name="正方形/長方形 733">
          <a:extLst>
            <a:ext uri="{FF2B5EF4-FFF2-40B4-BE49-F238E27FC236}">
              <a16:creationId xmlns:a16="http://schemas.microsoft.com/office/drawing/2014/main" id="{33981676-0259-41B2-BB36-83505677B49C}"/>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735" name="正方形/長方形 734">
          <a:extLst>
            <a:ext uri="{FF2B5EF4-FFF2-40B4-BE49-F238E27FC236}">
              <a16:creationId xmlns:a16="http://schemas.microsoft.com/office/drawing/2014/main" id="{91E4984C-5149-4EC8-B595-2EBA05E5A14B}"/>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736" name="テキスト ボックス 735">
          <a:extLst>
            <a:ext uri="{FF2B5EF4-FFF2-40B4-BE49-F238E27FC236}">
              <a16:creationId xmlns:a16="http://schemas.microsoft.com/office/drawing/2014/main" id="{A8C0A94E-CA57-4F2E-943C-111CCABDD439}"/>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AD44B7E6-EDB3-42EB-9A9E-180B48F59C0F}"/>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738" name="テキスト ボックス 737">
          <a:extLst>
            <a:ext uri="{FF2B5EF4-FFF2-40B4-BE49-F238E27FC236}">
              <a16:creationId xmlns:a16="http://schemas.microsoft.com/office/drawing/2014/main" id="{F804A0B3-3472-4770-BE89-261AA0BBDAA1}"/>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C14D9DC5-1043-4011-8945-599FC95A9C07}"/>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textlink="">
      <xdr:nvSpPr>
        <xdr:cNvPr id="740" name="テキスト ボックス 739">
          <a:extLst>
            <a:ext uri="{FF2B5EF4-FFF2-40B4-BE49-F238E27FC236}">
              <a16:creationId xmlns:a16="http://schemas.microsoft.com/office/drawing/2014/main" id="{4023424D-36E3-4C73-85EE-7DA72A33D1F2}"/>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49E57A06-DA89-4816-8339-E54C989781A7}"/>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textlink="">
      <xdr:nvSpPr>
        <xdr:cNvPr id="742" name="テキスト ボックス 741">
          <a:extLst>
            <a:ext uri="{FF2B5EF4-FFF2-40B4-BE49-F238E27FC236}">
              <a16:creationId xmlns:a16="http://schemas.microsoft.com/office/drawing/2014/main" id="{1D8CCE86-C4DD-4710-9156-2EF00CAA6FEE}"/>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7CEABBC6-E1A2-4AB0-B26F-5CA04732516B}"/>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textlink="">
      <xdr:nvSpPr>
        <xdr:cNvPr id="744" name="テキスト ボックス 743">
          <a:extLst>
            <a:ext uri="{FF2B5EF4-FFF2-40B4-BE49-F238E27FC236}">
              <a16:creationId xmlns:a16="http://schemas.microsoft.com/office/drawing/2014/main" id="{75EB7DAA-F8F9-44FE-ABCF-BF94F8AA0EE9}"/>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DD56C983-00CE-4AA4-BCC0-12EC49F6E2E8}"/>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textlink="">
      <xdr:nvSpPr>
        <xdr:cNvPr id="746" name="テキスト ボックス 745">
          <a:extLst>
            <a:ext uri="{FF2B5EF4-FFF2-40B4-BE49-F238E27FC236}">
              <a16:creationId xmlns:a16="http://schemas.microsoft.com/office/drawing/2014/main" id="{C46EB3F1-B2A9-41E6-8902-FB5567A46B46}"/>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4DDC8A75-C3D2-44FF-B7DE-71871C5F2E3E}"/>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textlink="">
      <xdr:nvSpPr>
        <xdr:cNvPr id="748" name="テキスト ボックス 747">
          <a:extLst>
            <a:ext uri="{FF2B5EF4-FFF2-40B4-BE49-F238E27FC236}">
              <a16:creationId xmlns:a16="http://schemas.microsoft.com/office/drawing/2014/main" id="{C6C0BDAA-92B9-4F56-A051-0515B26791F5}"/>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32B2E700-0C65-43B2-9C4B-D7D2EE73B229}"/>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textlink="">
      <xdr:nvSpPr>
        <xdr:cNvPr id="750" name="テキスト ボックス 749">
          <a:extLst>
            <a:ext uri="{FF2B5EF4-FFF2-40B4-BE49-F238E27FC236}">
              <a16:creationId xmlns:a16="http://schemas.microsoft.com/office/drawing/2014/main" id="{345636AC-933B-4B1B-8F3B-45E6BA58C936}"/>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textlink="">
      <xdr:nvSpPr>
        <xdr:cNvPr id="751" name="【消防施設】&#10;有形固定資産減価償却率グラフ枠">
          <a:extLst>
            <a:ext uri="{FF2B5EF4-FFF2-40B4-BE49-F238E27FC236}">
              <a16:creationId xmlns:a16="http://schemas.microsoft.com/office/drawing/2014/main" id="{F283461B-E55A-4D1E-91C3-91BDAB868319}"/>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92659793-63CB-47B3-856D-E072AB44FECF}"/>
            </a:ext>
          </a:extLst>
        </xdr:cNvPr>
        <xdr:cNvCxnSpPr/>
      </xdr:nvCxnSpPr>
      <xdr:spPr>
        <a:xfrm flipV="1">
          <a:off x="14703424" y="13397865"/>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textlink="">
      <xdr:nvSpPr>
        <xdr:cNvPr id="753" name="【消防施設】&#10;有形固定資産減価償却率最小値テキスト">
          <a:extLst>
            <a:ext uri="{FF2B5EF4-FFF2-40B4-BE49-F238E27FC236}">
              <a16:creationId xmlns:a16="http://schemas.microsoft.com/office/drawing/2014/main" id="{666BD3C2-F9DE-4E2D-A629-495AEF2270AE}"/>
            </a:ext>
          </a:extLst>
        </xdr:cNvPr>
        <xdr:cNvSpPr txBox="1"/>
      </xdr:nvSpPr>
      <xdr:spPr>
        <a:xfrm>
          <a:off x="14742160" y="1483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45008CAA-A241-449C-A284-5F3EBA1C794B}"/>
            </a:ext>
          </a:extLst>
        </xdr:cNvPr>
        <xdr:cNvCxnSpPr/>
      </xdr:nvCxnSpPr>
      <xdr:spPr>
        <a:xfrm>
          <a:off x="14611350" y="14836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textlink="">
      <xdr:nvSpPr>
        <xdr:cNvPr id="755" name="【消防施設】&#10;有形固定資産減価償却率最大値テキスト">
          <a:extLst>
            <a:ext uri="{FF2B5EF4-FFF2-40B4-BE49-F238E27FC236}">
              <a16:creationId xmlns:a16="http://schemas.microsoft.com/office/drawing/2014/main" id="{50A5F7A2-5D6B-44AE-A4B5-3C9E04F617F4}"/>
            </a:ext>
          </a:extLst>
        </xdr:cNvPr>
        <xdr:cNvSpPr txBox="1"/>
      </xdr:nvSpPr>
      <xdr:spPr>
        <a:xfrm>
          <a:off x="14742160" y="13173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E36CE51C-268A-49C1-A804-38911AD91F6F}"/>
            </a:ext>
          </a:extLst>
        </xdr:cNvPr>
        <xdr:cNvCxnSpPr/>
      </xdr:nvCxnSpPr>
      <xdr:spPr>
        <a:xfrm>
          <a:off x="14611350" y="13397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textlink="">
      <xdr:nvSpPr>
        <xdr:cNvPr id="757" name="【消防施設】&#10;有形固定資産減価償却率平均値テキスト">
          <a:extLst>
            <a:ext uri="{FF2B5EF4-FFF2-40B4-BE49-F238E27FC236}">
              <a16:creationId xmlns:a16="http://schemas.microsoft.com/office/drawing/2014/main" id="{E5CC226A-65A0-4F6D-AC94-3FEC810E4306}"/>
            </a:ext>
          </a:extLst>
        </xdr:cNvPr>
        <xdr:cNvSpPr txBox="1"/>
      </xdr:nvSpPr>
      <xdr:spPr>
        <a:xfrm>
          <a:off x="14742160" y="1400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textlink="">
      <xdr:nvSpPr>
        <xdr:cNvPr id="758" name="フローチャート: 判断 757">
          <a:extLst>
            <a:ext uri="{FF2B5EF4-FFF2-40B4-BE49-F238E27FC236}">
              <a16:creationId xmlns:a16="http://schemas.microsoft.com/office/drawing/2014/main" id="{328887DE-2FA4-4A69-93A8-0991BA2CCE09}"/>
            </a:ext>
          </a:extLst>
        </xdr:cNvPr>
        <xdr:cNvSpPr/>
      </xdr:nvSpPr>
      <xdr:spPr>
        <a:xfrm>
          <a:off x="14649450" y="141528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textlink="">
      <xdr:nvSpPr>
        <xdr:cNvPr id="759" name="フローチャート: 判断 758">
          <a:extLst>
            <a:ext uri="{FF2B5EF4-FFF2-40B4-BE49-F238E27FC236}">
              <a16:creationId xmlns:a16="http://schemas.microsoft.com/office/drawing/2014/main" id="{E41B0C35-0CB7-4130-851C-E889F7196AE9}"/>
            </a:ext>
          </a:extLst>
        </xdr:cNvPr>
        <xdr:cNvSpPr/>
      </xdr:nvSpPr>
      <xdr:spPr>
        <a:xfrm>
          <a:off x="13887450" y="1412620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textlink="">
      <xdr:nvSpPr>
        <xdr:cNvPr id="760" name="フローチャート: 判断 759">
          <a:extLst>
            <a:ext uri="{FF2B5EF4-FFF2-40B4-BE49-F238E27FC236}">
              <a16:creationId xmlns:a16="http://schemas.microsoft.com/office/drawing/2014/main" id="{4491D60A-3DC1-4CA5-8959-5334F3A64D2A}"/>
            </a:ext>
          </a:extLst>
        </xdr:cNvPr>
        <xdr:cNvSpPr/>
      </xdr:nvSpPr>
      <xdr:spPr>
        <a:xfrm>
          <a:off x="13089890" y="1411668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textlink="">
      <xdr:nvSpPr>
        <xdr:cNvPr id="761" name="フローチャート: 判断 760">
          <a:extLst>
            <a:ext uri="{FF2B5EF4-FFF2-40B4-BE49-F238E27FC236}">
              <a16:creationId xmlns:a16="http://schemas.microsoft.com/office/drawing/2014/main" id="{3F009CB5-D68E-4CB8-AC27-4452B6B496AD}"/>
            </a:ext>
          </a:extLst>
        </xdr:cNvPr>
        <xdr:cNvSpPr/>
      </xdr:nvSpPr>
      <xdr:spPr>
        <a:xfrm>
          <a:off x="12303760" y="1407477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textlink="">
      <xdr:nvSpPr>
        <xdr:cNvPr id="762" name="フローチャート: 判断 761">
          <a:extLst>
            <a:ext uri="{FF2B5EF4-FFF2-40B4-BE49-F238E27FC236}">
              <a16:creationId xmlns:a16="http://schemas.microsoft.com/office/drawing/2014/main" id="{1379E7CE-241C-4348-8761-E04DEE0216D4}"/>
            </a:ext>
          </a:extLst>
        </xdr:cNvPr>
        <xdr:cNvSpPr/>
      </xdr:nvSpPr>
      <xdr:spPr>
        <a:xfrm>
          <a:off x="11487150" y="140214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763" name="テキスト ボックス 762">
          <a:extLst>
            <a:ext uri="{FF2B5EF4-FFF2-40B4-BE49-F238E27FC236}">
              <a16:creationId xmlns:a16="http://schemas.microsoft.com/office/drawing/2014/main" id="{F37E30DA-EE3E-4B3F-B535-C6B3E5FE7824}"/>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764" name="テキスト ボックス 763">
          <a:extLst>
            <a:ext uri="{FF2B5EF4-FFF2-40B4-BE49-F238E27FC236}">
              <a16:creationId xmlns:a16="http://schemas.microsoft.com/office/drawing/2014/main" id="{F58D0FF7-B75C-4CBC-8FF2-5581AFA05109}"/>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765" name="テキスト ボックス 764">
          <a:extLst>
            <a:ext uri="{FF2B5EF4-FFF2-40B4-BE49-F238E27FC236}">
              <a16:creationId xmlns:a16="http://schemas.microsoft.com/office/drawing/2014/main" id="{0A3B9BD6-D1F6-4248-95AF-B62F596AABED}"/>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766" name="テキスト ボックス 765">
          <a:extLst>
            <a:ext uri="{FF2B5EF4-FFF2-40B4-BE49-F238E27FC236}">
              <a16:creationId xmlns:a16="http://schemas.microsoft.com/office/drawing/2014/main" id="{7453DEED-0896-4512-A2A1-B702B9E352A5}"/>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767" name="テキスト ボックス 766">
          <a:extLst>
            <a:ext uri="{FF2B5EF4-FFF2-40B4-BE49-F238E27FC236}">
              <a16:creationId xmlns:a16="http://schemas.microsoft.com/office/drawing/2014/main" id="{27DDBA53-00AC-4760-9BB5-FE85ACF4E3A0}"/>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42545</xdr:rowOff>
    </xdr:from>
    <xdr:to>
      <xdr:col>85</xdr:col>
      <xdr:colOff>177800</xdr:colOff>
      <xdr:row>83</xdr:row>
      <xdr:rowOff>144145</xdr:rowOff>
    </xdr:to>
    <xdr:sp textlink="">
      <xdr:nvSpPr>
        <xdr:cNvPr id="768" name="楕円 767">
          <a:extLst>
            <a:ext uri="{FF2B5EF4-FFF2-40B4-BE49-F238E27FC236}">
              <a16:creationId xmlns:a16="http://schemas.microsoft.com/office/drawing/2014/main" id="{CAFCBE40-3B18-4D46-A2A4-3B3D31505291}"/>
            </a:ext>
          </a:extLst>
        </xdr:cNvPr>
        <xdr:cNvSpPr/>
      </xdr:nvSpPr>
      <xdr:spPr>
        <a:xfrm>
          <a:off x="14649450" y="142748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20972</xdr:rowOff>
    </xdr:from>
    <xdr:ext cx="405111" cy="259045"/>
    <xdr:sp textlink="">
      <xdr:nvSpPr>
        <xdr:cNvPr id="769" name="【消防施設】&#10;有形固定資産減価償却率該当値テキスト">
          <a:extLst>
            <a:ext uri="{FF2B5EF4-FFF2-40B4-BE49-F238E27FC236}">
              <a16:creationId xmlns:a16="http://schemas.microsoft.com/office/drawing/2014/main" id="{D2A8D973-BA71-47D8-BBCD-0105BDF66992}"/>
            </a:ext>
          </a:extLst>
        </xdr:cNvPr>
        <xdr:cNvSpPr txBox="1"/>
      </xdr:nvSpPr>
      <xdr:spPr>
        <a:xfrm>
          <a:off x="14742160" y="1424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13970</xdr:rowOff>
    </xdr:from>
    <xdr:to>
      <xdr:col>81</xdr:col>
      <xdr:colOff>101600</xdr:colOff>
      <xdr:row>83</xdr:row>
      <xdr:rowOff>115570</xdr:rowOff>
    </xdr:to>
    <xdr:sp textlink="">
      <xdr:nvSpPr>
        <xdr:cNvPr id="770" name="楕円 769">
          <a:extLst>
            <a:ext uri="{FF2B5EF4-FFF2-40B4-BE49-F238E27FC236}">
              <a16:creationId xmlns:a16="http://schemas.microsoft.com/office/drawing/2014/main" id="{5EE90311-3FB1-4758-BB9D-DE2AE2291316}"/>
            </a:ext>
          </a:extLst>
        </xdr:cNvPr>
        <xdr:cNvSpPr/>
      </xdr:nvSpPr>
      <xdr:spPr>
        <a:xfrm>
          <a:off x="13887450" y="142481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64770</xdr:rowOff>
    </xdr:from>
    <xdr:to>
      <xdr:col>85</xdr:col>
      <xdr:colOff>127000</xdr:colOff>
      <xdr:row>83</xdr:row>
      <xdr:rowOff>93345</xdr:rowOff>
    </xdr:to>
    <xdr:cxnSp macro="">
      <xdr:nvCxnSpPr>
        <xdr:cNvPr id="771" name="直線コネクタ 770">
          <a:extLst>
            <a:ext uri="{FF2B5EF4-FFF2-40B4-BE49-F238E27FC236}">
              <a16:creationId xmlns:a16="http://schemas.microsoft.com/office/drawing/2014/main" id="{EA50262A-19F0-4D6F-BB18-186E542CCAD8}"/>
            </a:ext>
          </a:extLst>
        </xdr:cNvPr>
        <xdr:cNvCxnSpPr/>
      </xdr:nvCxnSpPr>
      <xdr:spPr>
        <a:xfrm>
          <a:off x="13942060" y="14293215"/>
          <a:ext cx="762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145414</xdr:rowOff>
    </xdr:from>
    <xdr:to>
      <xdr:col>76</xdr:col>
      <xdr:colOff>165100</xdr:colOff>
      <xdr:row>83</xdr:row>
      <xdr:rowOff>75564</xdr:rowOff>
    </xdr:to>
    <xdr:sp textlink="">
      <xdr:nvSpPr>
        <xdr:cNvPr id="772" name="楕円 771">
          <a:extLst>
            <a:ext uri="{FF2B5EF4-FFF2-40B4-BE49-F238E27FC236}">
              <a16:creationId xmlns:a16="http://schemas.microsoft.com/office/drawing/2014/main" id="{AE652A5A-A7AE-4EC9-AEDF-8A445C3F0284}"/>
            </a:ext>
          </a:extLst>
        </xdr:cNvPr>
        <xdr:cNvSpPr/>
      </xdr:nvSpPr>
      <xdr:spPr>
        <a:xfrm>
          <a:off x="13089890" y="1420240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24764</xdr:rowOff>
    </xdr:from>
    <xdr:to>
      <xdr:col>81</xdr:col>
      <xdr:colOff>50800</xdr:colOff>
      <xdr:row>83</xdr:row>
      <xdr:rowOff>64770</xdr:rowOff>
    </xdr:to>
    <xdr:cxnSp macro="">
      <xdr:nvCxnSpPr>
        <xdr:cNvPr id="773" name="直線コネクタ 772">
          <a:extLst>
            <a:ext uri="{FF2B5EF4-FFF2-40B4-BE49-F238E27FC236}">
              <a16:creationId xmlns:a16="http://schemas.microsoft.com/office/drawing/2014/main" id="{6D11ABCC-8FAC-4B0E-86C5-3570A27CA281}"/>
            </a:ext>
          </a:extLst>
        </xdr:cNvPr>
        <xdr:cNvCxnSpPr/>
      </xdr:nvCxnSpPr>
      <xdr:spPr>
        <a:xfrm>
          <a:off x="13144500" y="14251304"/>
          <a:ext cx="79756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113030</xdr:rowOff>
    </xdr:from>
    <xdr:to>
      <xdr:col>72</xdr:col>
      <xdr:colOff>38100</xdr:colOff>
      <xdr:row>83</xdr:row>
      <xdr:rowOff>43180</xdr:rowOff>
    </xdr:to>
    <xdr:sp textlink="">
      <xdr:nvSpPr>
        <xdr:cNvPr id="774" name="楕円 773">
          <a:extLst>
            <a:ext uri="{FF2B5EF4-FFF2-40B4-BE49-F238E27FC236}">
              <a16:creationId xmlns:a16="http://schemas.microsoft.com/office/drawing/2014/main" id="{73C509D9-A569-41A9-9488-608AC5A99151}"/>
            </a:ext>
          </a:extLst>
        </xdr:cNvPr>
        <xdr:cNvSpPr/>
      </xdr:nvSpPr>
      <xdr:spPr>
        <a:xfrm>
          <a:off x="12303760" y="141719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163830</xdr:rowOff>
    </xdr:from>
    <xdr:to>
      <xdr:col>76</xdr:col>
      <xdr:colOff>114300</xdr:colOff>
      <xdr:row>83</xdr:row>
      <xdr:rowOff>24764</xdr:rowOff>
    </xdr:to>
    <xdr:cxnSp macro="">
      <xdr:nvCxnSpPr>
        <xdr:cNvPr id="775" name="直線コネクタ 774">
          <a:extLst>
            <a:ext uri="{FF2B5EF4-FFF2-40B4-BE49-F238E27FC236}">
              <a16:creationId xmlns:a16="http://schemas.microsoft.com/office/drawing/2014/main" id="{86A1A622-F2C7-462E-AA37-5B861F190B79}"/>
            </a:ext>
          </a:extLst>
        </xdr:cNvPr>
        <xdr:cNvCxnSpPr/>
      </xdr:nvCxnSpPr>
      <xdr:spPr>
        <a:xfrm>
          <a:off x="12346940" y="14226540"/>
          <a:ext cx="79756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114936</xdr:rowOff>
    </xdr:from>
    <xdr:to>
      <xdr:col>67</xdr:col>
      <xdr:colOff>101600</xdr:colOff>
      <xdr:row>83</xdr:row>
      <xdr:rowOff>45086</xdr:rowOff>
    </xdr:to>
    <xdr:sp textlink="">
      <xdr:nvSpPr>
        <xdr:cNvPr id="776" name="楕円 775">
          <a:extLst>
            <a:ext uri="{FF2B5EF4-FFF2-40B4-BE49-F238E27FC236}">
              <a16:creationId xmlns:a16="http://schemas.microsoft.com/office/drawing/2014/main" id="{FD428063-B379-4AAD-8A45-DA3FEC96FAA4}"/>
            </a:ext>
          </a:extLst>
        </xdr:cNvPr>
        <xdr:cNvSpPr/>
      </xdr:nvSpPr>
      <xdr:spPr>
        <a:xfrm>
          <a:off x="11487150" y="1417383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163830</xdr:rowOff>
    </xdr:from>
    <xdr:to>
      <xdr:col>71</xdr:col>
      <xdr:colOff>177800</xdr:colOff>
      <xdr:row>82</xdr:row>
      <xdr:rowOff>165736</xdr:rowOff>
    </xdr:to>
    <xdr:cxnSp macro="">
      <xdr:nvCxnSpPr>
        <xdr:cNvPr id="777" name="直線コネクタ 776">
          <a:extLst>
            <a:ext uri="{FF2B5EF4-FFF2-40B4-BE49-F238E27FC236}">
              <a16:creationId xmlns:a16="http://schemas.microsoft.com/office/drawing/2014/main" id="{726B7E97-203E-40AE-BBD2-F5A7941D7FC7}"/>
            </a:ext>
          </a:extLst>
        </xdr:cNvPr>
        <xdr:cNvCxnSpPr/>
      </xdr:nvCxnSpPr>
      <xdr:spPr>
        <a:xfrm flipV="1">
          <a:off x="11541760" y="14226540"/>
          <a:ext cx="80518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textlink="">
      <xdr:nvSpPr>
        <xdr:cNvPr id="778" name="n_1aveValue【消防施設】&#10;有形固定資産減価償却率">
          <a:extLst>
            <a:ext uri="{FF2B5EF4-FFF2-40B4-BE49-F238E27FC236}">
              <a16:creationId xmlns:a16="http://schemas.microsoft.com/office/drawing/2014/main" id="{649755C7-B085-452D-A541-2F62D5E70B46}"/>
            </a:ext>
          </a:extLst>
        </xdr:cNvPr>
        <xdr:cNvSpPr txBox="1"/>
      </xdr:nvSpPr>
      <xdr:spPr>
        <a:xfrm>
          <a:off x="13738234" y="1390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textlink="">
      <xdr:nvSpPr>
        <xdr:cNvPr id="779" name="n_2aveValue【消防施設】&#10;有形固定資産減価償却率">
          <a:extLst>
            <a:ext uri="{FF2B5EF4-FFF2-40B4-BE49-F238E27FC236}">
              <a16:creationId xmlns:a16="http://schemas.microsoft.com/office/drawing/2014/main" id="{1F0D8588-10C7-46A9-AE43-03A973859F8C}"/>
            </a:ext>
          </a:extLst>
        </xdr:cNvPr>
        <xdr:cNvSpPr txBox="1"/>
      </xdr:nvSpPr>
      <xdr:spPr>
        <a:xfrm>
          <a:off x="12957184"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textlink="">
      <xdr:nvSpPr>
        <xdr:cNvPr id="780" name="n_3aveValue【消防施設】&#10;有形固定資産減価償却率">
          <a:extLst>
            <a:ext uri="{FF2B5EF4-FFF2-40B4-BE49-F238E27FC236}">
              <a16:creationId xmlns:a16="http://schemas.microsoft.com/office/drawing/2014/main" id="{E72CDDD1-245B-40C6-A81C-BEDF00D9B8C1}"/>
            </a:ext>
          </a:extLst>
        </xdr:cNvPr>
        <xdr:cNvSpPr txBox="1"/>
      </xdr:nvSpPr>
      <xdr:spPr>
        <a:xfrm>
          <a:off x="12171054" y="13850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76852</xdr:rowOff>
    </xdr:from>
    <xdr:ext cx="405111" cy="259045"/>
    <xdr:sp textlink="">
      <xdr:nvSpPr>
        <xdr:cNvPr id="781" name="n_4aveValue【消防施設】&#10;有形固定資産減価償却率">
          <a:extLst>
            <a:ext uri="{FF2B5EF4-FFF2-40B4-BE49-F238E27FC236}">
              <a16:creationId xmlns:a16="http://schemas.microsoft.com/office/drawing/2014/main" id="{B9ED2B22-9E18-492A-90E3-EC649C83D3BF}"/>
            </a:ext>
          </a:extLst>
        </xdr:cNvPr>
        <xdr:cNvSpPr txBox="1"/>
      </xdr:nvSpPr>
      <xdr:spPr>
        <a:xfrm>
          <a:off x="113544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106697</xdr:rowOff>
    </xdr:from>
    <xdr:ext cx="405111" cy="259045"/>
    <xdr:sp textlink="">
      <xdr:nvSpPr>
        <xdr:cNvPr id="782" name="n_1mainValue【消防施設】&#10;有形固定資産減価償却率">
          <a:extLst>
            <a:ext uri="{FF2B5EF4-FFF2-40B4-BE49-F238E27FC236}">
              <a16:creationId xmlns:a16="http://schemas.microsoft.com/office/drawing/2014/main" id="{EB8FFBB2-CFA0-4290-AAF7-71C657DAB971}"/>
            </a:ext>
          </a:extLst>
        </xdr:cNvPr>
        <xdr:cNvSpPr txBox="1"/>
      </xdr:nvSpPr>
      <xdr:spPr>
        <a:xfrm>
          <a:off x="13738234" y="1433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66691</xdr:rowOff>
    </xdr:from>
    <xdr:ext cx="405111" cy="259045"/>
    <xdr:sp textlink="">
      <xdr:nvSpPr>
        <xdr:cNvPr id="783" name="n_2mainValue【消防施設】&#10;有形固定資産減価償却率">
          <a:extLst>
            <a:ext uri="{FF2B5EF4-FFF2-40B4-BE49-F238E27FC236}">
              <a16:creationId xmlns:a16="http://schemas.microsoft.com/office/drawing/2014/main" id="{9A2B7C27-D7B7-47C8-B9C0-76D2C92D335B}"/>
            </a:ext>
          </a:extLst>
        </xdr:cNvPr>
        <xdr:cNvSpPr txBox="1"/>
      </xdr:nvSpPr>
      <xdr:spPr>
        <a:xfrm>
          <a:off x="12957184" y="14295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34307</xdr:rowOff>
    </xdr:from>
    <xdr:ext cx="405111" cy="259045"/>
    <xdr:sp textlink="">
      <xdr:nvSpPr>
        <xdr:cNvPr id="784" name="n_3mainValue【消防施設】&#10;有形固定資産減価償却率">
          <a:extLst>
            <a:ext uri="{FF2B5EF4-FFF2-40B4-BE49-F238E27FC236}">
              <a16:creationId xmlns:a16="http://schemas.microsoft.com/office/drawing/2014/main" id="{340FFE28-0022-4B17-9F9D-F7D6EFA422E9}"/>
            </a:ext>
          </a:extLst>
        </xdr:cNvPr>
        <xdr:cNvSpPr txBox="1"/>
      </xdr:nvSpPr>
      <xdr:spPr>
        <a:xfrm>
          <a:off x="1217105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textlink="">
      <xdr:nvSpPr>
        <xdr:cNvPr id="785" name="n_4mainValue【消防施設】&#10;有形固定資産減価償却率">
          <a:extLst>
            <a:ext uri="{FF2B5EF4-FFF2-40B4-BE49-F238E27FC236}">
              <a16:creationId xmlns:a16="http://schemas.microsoft.com/office/drawing/2014/main" id="{DB2CC711-7AC8-4B3E-9AC2-2E34DD39E066}"/>
            </a:ext>
          </a:extLst>
        </xdr:cNvPr>
        <xdr:cNvSpPr txBox="1"/>
      </xdr:nvSpPr>
      <xdr:spPr>
        <a:xfrm>
          <a:off x="113544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786" name="正方形/長方形 785">
          <a:extLst>
            <a:ext uri="{FF2B5EF4-FFF2-40B4-BE49-F238E27FC236}">
              <a16:creationId xmlns:a16="http://schemas.microsoft.com/office/drawing/2014/main" id="{B14CD94D-6346-4EB0-99CD-B7C1E3665467}"/>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787" name="正方形/長方形 786">
          <a:extLst>
            <a:ext uri="{FF2B5EF4-FFF2-40B4-BE49-F238E27FC236}">
              <a16:creationId xmlns:a16="http://schemas.microsoft.com/office/drawing/2014/main" id="{522E5EB3-5D7E-41F4-A445-5EF7D523A71B}"/>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788" name="正方形/長方形 787">
          <a:extLst>
            <a:ext uri="{FF2B5EF4-FFF2-40B4-BE49-F238E27FC236}">
              <a16:creationId xmlns:a16="http://schemas.microsoft.com/office/drawing/2014/main" id="{C3DF62C1-202F-464E-823E-9437C2B956C7}"/>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789" name="正方形/長方形 788">
          <a:extLst>
            <a:ext uri="{FF2B5EF4-FFF2-40B4-BE49-F238E27FC236}">
              <a16:creationId xmlns:a16="http://schemas.microsoft.com/office/drawing/2014/main" id="{3C0ECC9D-237D-43AD-868B-9E20B72B8329}"/>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790" name="正方形/長方形 789">
          <a:extLst>
            <a:ext uri="{FF2B5EF4-FFF2-40B4-BE49-F238E27FC236}">
              <a16:creationId xmlns:a16="http://schemas.microsoft.com/office/drawing/2014/main" id="{94596D82-7178-405C-BFC4-28F41E79A83B}"/>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791" name="正方形/長方形 790">
          <a:extLst>
            <a:ext uri="{FF2B5EF4-FFF2-40B4-BE49-F238E27FC236}">
              <a16:creationId xmlns:a16="http://schemas.microsoft.com/office/drawing/2014/main" id="{C1C16944-9C2F-478B-B717-337142946327}"/>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792" name="正方形/長方形 791">
          <a:extLst>
            <a:ext uri="{FF2B5EF4-FFF2-40B4-BE49-F238E27FC236}">
              <a16:creationId xmlns:a16="http://schemas.microsoft.com/office/drawing/2014/main" id="{551E600E-3734-4022-8E7C-366B0F581FC2}"/>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793" name="正方形/長方形 792">
          <a:extLst>
            <a:ext uri="{FF2B5EF4-FFF2-40B4-BE49-F238E27FC236}">
              <a16:creationId xmlns:a16="http://schemas.microsoft.com/office/drawing/2014/main" id="{B7A86346-D9FE-4B5F-88D7-35639357C6EC}"/>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794" name="テキスト ボックス 793">
          <a:extLst>
            <a:ext uri="{FF2B5EF4-FFF2-40B4-BE49-F238E27FC236}">
              <a16:creationId xmlns:a16="http://schemas.microsoft.com/office/drawing/2014/main" id="{353D0E15-EE3B-4C88-B629-60E1124FD1FA}"/>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D5840149-D7A1-430A-A6D8-3102DC9A4C5A}"/>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D73D5C98-BAFA-43FE-97F7-D212DDED84C3}"/>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textlink="">
      <xdr:nvSpPr>
        <xdr:cNvPr id="797" name="テキスト ボックス 796">
          <a:extLst>
            <a:ext uri="{FF2B5EF4-FFF2-40B4-BE49-F238E27FC236}">
              <a16:creationId xmlns:a16="http://schemas.microsoft.com/office/drawing/2014/main" id="{8CB11D6A-A576-4872-B5D8-DCE513C69338}"/>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CB39283E-0D8C-43E0-BB3D-F9B9A5380F6F}"/>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textlink="">
      <xdr:nvSpPr>
        <xdr:cNvPr id="799" name="テキスト ボックス 798">
          <a:extLst>
            <a:ext uri="{FF2B5EF4-FFF2-40B4-BE49-F238E27FC236}">
              <a16:creationId xmlns:a16="http://schemas.microsoft.com/office/drawing/2014/main" id="{3087137E-644F-490B-80AF-13CF104C394C}"/>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4AFF489C-7D08-428B-8291-EB3DD4C601BA}"/>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textlink="">
      <xdr:nvSpPr>
        <xdr:cNvPr id="801" name="テキスト ボックス 800">
          <a:extLst>
            <a:ext uri="{FF2B5EF4-FFF2-40B4-BE49-F238E27FC236}">
              <a16:creationId xmlns:a16="http://schemas.microsoft.com/office/drawing/2014/main" id="{6D8B1D38-6F74-48AE-B145-BAC0D9A363FE}"/>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C8A8E9F6-EE86-4582-BE63-593B5D841166}"/>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textlink="">
      <xdr:nvSpPr>
        <xdr:cNvPr id="803" name="テキスト ボックス 802">
          <a:extLst>
            <a:ext uri="{FF2B5EF4-FFF2-40B4-BE49-F238E27FC236}">
              <a16:creationId xmlns:a16="http://schemas.microsoft.com/office/drawing/2014/main" id="{7487E31E-59AF-4F44-98B3-62E86812CA6B}"/>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69D11351-A3DF-46B6-84CB-1E26F3FCFCA5}"/>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805" name="テキスト ボックス 804">
          <a:extLst>
            <a:ext uri="{FF2B5EF4-FFF2-40B4-BE49-F238E27FC236}">
              <a16:creationId xmlns:a16="http://schemas.microsoft.com/office/drawing/2014/main" id="{0410615B-D273-4B90-A8A0-0DCF384676C6}"/>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806" name="【消防施設】&#10;一人当たり面積グラフ枠">
          <a:extLst>
            <a:ext uri="{FF2B5EF4-FFF2-40B4-BE49-F238E27FC236}">
              <a16:creationId xmlns:a16="http://schemas.microsoft.com/office/drawing/2014/main" id="{6ECF6F57-032A-497D-B938-65CA5AA90F88}"/>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6D60FB6E-BB52-4BD6-9CC0-6888071C33AE}"/>
            </a:ext>
          </a:extLst>
        </xdr:cNvPr>
        <xdr:cNvCxnSpPr/>
      </xdr:nvCxnSpPr>
      <xdr:spPr>
        <a:xfrm flipV="1">
          <a:off x="19947254" y="13724001"/>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textlink="">
      <xdr:nvSpPr>
        <xdr:cNvPr id="808" name="【消防施設】&#10;一人当たり面積最小値テキスト">
          <a:extLst>
            <a:ext uri="{FF2B5EF4-FFF2-40B4-BE49-F238E27FC236}">
              <a16:creationId xmlns:a16="http://schemas.microsoft.com/office/drawing/2014/main" id="{A88FBA82-574B-438D-ADF1-19C1DCD9590B}"/>
            </a:ext>
          </a:extLst>
        </xdr:cNvPr>
        <xdr:cNvSpPr txBox="1"/>
      </xdr:nvSpPr>
      <xdr:spPr>
        <a:xfrm>
          <a:off x="19985990" y="1475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3920624D-4EE7-4E68-82C0-843F67326C19}"/>
            </a:ext>
          </a:extLst>
        </xdr:cNvPr>
        <xdr:cNvCxnSpPr/>
      </xdr:nvCxnSpPr>
      <xdr:spPr>
        <a:xfrm>
          <a:off x="19885660" y="147527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textlink="">
      <xdr:nvSpPr>
        <xdr:cNvPr id="810" name="【消防施設】&#10;一人当たり面積最大値テキスト">
          <a:extLst>
            <a:ext uri="{FF2B5EF4-FFF2-40B4-BE49-F238E27FC236}">
              <a16:creationId xmlns:a16="http://schemas.microsoft.com/office/drawing/2014/main" id="{3A4089E8-CCA2-42EE-9282-332EFA6B5A8D}"/>
            </a:ext>
          </a:extLst>
        </xdr:cNvPr>
        <xdr:cNvSpPr txBox="1"/>
      </xdr:nvSpPr>
      <xdr:spPr>
        <a:xfrm>
          <a:off x="19985990" y="13499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7E62B53D-5DAA-452A-A29A-24BAA482B5C0}"/>
            </a:ext>
          </a:extLst>
        </xdr:cNvPr>
        <xdr:cNvCxnSpPr/>
      </xdr:nvCxnSpPr>
      <xdr:spPr>
        <a:xfrm>
          <a:off x="19885660" y="13724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textlink="">
      <xdr:nvSpPr>
        <xdr:cNvPr id="812" name="【消防施設】&#10;一人当たり面積平均値テキスト">
          <a:extLst>
            <a:ext uri="{FF2B5EF4-FFF2-40B4-BE49-F238E27FC236}">
              <a16:creationId xmlns:a16="http://schemas.microsoft.com/office/drawing/2014/main" id="{50AFC758-09C4-4A6E-9E18-BDEF73DD7E3D}"/>
            </a:ext>
          </a:extLst>
        </xdr:cNvPr>
        <xdr:cNvSpPr txBox="1"/>
      </xdr:nvSpPr>
      <xdr:spPr>
        <a:xfrm>
          <a:off x="19985990" y="143191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textlink="">
      <xdr:nvSpPr>
        <xdr:cNvPr id="813" name="フローチャート: 判断 812">
          <a:extLst>
            <a:ext uri="{FF2B5EF4-FFF2-40B4-BE49-F238E27FC236}">
              <a16:creationId xmlns:a16="http://schemas.microsoft.com/office/drawing/2014/main" id="{DDCAC9B8-F330-4F66-A52F-15C32F8525F2}"/>
            </a:ext>
          </a:extLst>
        </xdr:cNvPr>
        <xdr:cNvSpPr/>
      </xdr:nvSpPr>
      <xdr:spPr>
        <a:xfrm>
          <a:off x="19904710" y="143369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textlink="">
      <xdr:nvSpPr>
        <xdr:cNvPr id="814" name="フローチャート: 判断 813">
          <a:extLst>
            <a:ext uri="{FF2B5EF4-FFF2-40B4-BE49-F238E27FC236}">
              <a16:creationId xmlns:a16="http://schemas.microsoft.com/office/drawing/2014/main" id="{DFCC61D7-3ACC-4F3A-8F95-B6E3DE0BE723}"/>
            </a:ext>
          </a:extLst>
        </xdr:cNvPr>
        <xdr:cNvSpPr/>
      </xdr:nvSpPr>
      <xdr:spPr>
        <a:xfrm>
          <a:off x="19161760" y="143433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textlink="">
      <xdr:nvSpPr>
        <xdr:cNvPr id="815" name="フローチャート: 判断 814">
          <a:extLst>
            <a:ext uri="{FF2B5EF4-FFF2-40B4-BE49-F238E27FC236}">
              <a16:creationId xmlns:a16="http://schemas.microsoft.com/office/drawing/2014/main" id="{6375E6FF-3C46-483E-9EDB-3C5CFA08ED56}"/>
            </a:ext>
          </a:extLst>
        </xdr:cNvPr>
        <xdr:cNvSpPr/>
      </xdr:nvSpPr>
      <xdr:spPr>
        <a:xfrm>
          <a:off x="18345150" y="143258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textlink="">
      <xdr:nvSpPr>
        <xdr:cNvPr id="816" name="フローチャート: 判断 815">
          <a:extLst>
            <a:ext uri="{FF2B5EF4-FFF2-40B4-BE49-F238E27FC236}">
              <a16:creationId xmlns:a16="http://schemas.microsoft.com/office/drawing/2014/main" id="{2E5F062E-77A4-46F9-96EA-2098DD94C6DB}"/>
            </a:ext>
          </a:extLst>
        </xdr:cNvPr>
        <xdr:cNvSpPr/>
      </xdr:nvSpPr>
      <xdr:spPr>
        <a:xfrm>
          <a:off x="17547590" y="1431785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textlink="">
      <xdr:nvSpPr>
        <xdr:cNvPr id="817" name="フローチャート: 判断 816">
          <a:extLst>
            <a:ext uri="{FF2B5EF4-FFF2-40B4-BE49-F238E27FC236}">
              <a16:creationId xmlns:a16="http://schemas.microsoft.com/office/drawing/2014/main" id="{7E3FF12E-C367-4986-AE4C-472675DB5505}"/>
            </a:ext>
          </a:extLst>
        </xdr:cNvPr>
        <xdr:cNvSpPr/>
      </xdr:nvSpPr>
      <xdr:spPr>
        <a:xfrm>
          <a:off x="16761460" y="142481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818" name="テキスト ボックス 817">
          <a:extLst>
            <a:ext uri="{FF2B5EF4-FFF2-40B4-BE49-F238E27FC236}">
              <a16:creationId xmlns:a16="http://schemas.microsoft.com/office/drawing/2014/main" id="{0C8BFC12-3B83-41FC-BA1B-F62B3D2CE6A9}"/>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819" name="テキスト ボックス 818">
          <a:extLst>
            <a:ext uri="{FF2B5EF4-FFF2-40B4-BE49-F238E27FC236}">
              <a16:creationId xmlns:a16="http://schemas.microsoft.com/office/drawing/2014/main" id="{03DCEC76-80BA-4E8C-9607-F75D2A79220F}"/>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820" name="テキスト ボックス 819">
          <a:extLst>
            <a:ext uri="{FF2B5EF4-FFF2-40B4-BE49-F238E27FC236}">
              <a16:creationId xmlns:a16="http://schemas.microsoft.com/office/drawing/2014/main" id="{89FA18AE-49A8-42B3-A4E8-20A65E6BCB4C}"/>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821" name="テキスト ボックス 820">
          <a:extLst>
            <a:ext uri="{FF2B5EF4-FFF2-40B4-BE49-F238E27FC236}">
              <a16:creationId xmlns:a16="http://schemas.microsoft.com/office/drawing/2014/main" id="{18640160-40C6-4ADE-84F2-7AB2F6E1A98D}"/>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822" name="テキスト ボックス 821">
          <a:extLst>
            <a:ext uri="{FF2B5EF4-FFF2-40B4-BE49-F238E27FC236}">
              <a16:creationId xmlns:a16="http://schemas.microsoft.com/office/drawing/2014/main" id="{3291DFD3-C980-4C59-983B-8EFD6F46EBDA}"/>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99313</xdr:rowOff>
    </xdr:from>
    <xdr:to>
      <xdr:col>116</xdr:col>
      <xdr:colOff>114300</xdr:colOff>
      <xdr:row>84</xdr:row>
      <xdr:rowOff>29463</xdr:rowOff>
    </xdr:to>
    <xdr:sp textlink="">
      <xdr:nvSpPr>
        <xdr:cNvPr id="823" name="楕円 822">
          <a:extLst>
            <a:ext uri="{FF2B5EF4-FFF2-40B4-BE49-F238E27FC236}">
              <a16:creationId xmlns:a16="http://schemas.microsoft.com/office/drawing/2014/main" id="{685EC7AF-CCB0-40AD-8ABF-0B0B66A29207}"/>
            </a:ext>
          </a:extLst>
        </xdr:cNvPr>
        <xdr:cNvSpPr/>
      </xdr:nvSpPr>
      <xdr:spPr>
        <a:xfrm>
          <a:off x="19904710" y="143258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122190</xdr:rowOff>
    </xdr:from>
    <xdr:ext cx="469744" cy="259045"/>
    <xdr:sp textlink="">
      <xdr:nvSpPr>
        <xdr:cNvPr id="824" name="【消防施設】&#10;一人当たり面積該当値テキスト">
          <a:extLst>
            <a:ext uri="{FF2B5EF4-FFF2-40B4-BE49-F238E27FC236}">
              <a16:creationId xmlns:a16="http://schemas.microsoft.com/office/drawing/2014/main" id="{7E461965-EC6A-472D-B67F-C717964A71E8}"/>
            </a:ext>
          </a:extLst>
        </xdr:cNvPr>
        <xdr:cNvSpPr txBox="1"/>
      </xdr:nvSpPr>
      <xdr:spPr>
        <a:xfrm>
          <a:off x="19985990" y="1418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99313</xdr:rowOff>
    </xdr:from>
    <xdr:to>
      <xdr:col>112</xdr:col>
      <xdr:colOff>38100</xdr:colOff>
      <xdr:row>84</xdr:row>
      <xdr:rowOff>29463</xdr:rowOff>
    </xdr:to>
    <xdr:sp textlink="">
      <xdr:nvSpPr>
        <xdr:cNvPr id="825" name="楕円 824">
          <a:extLst>
            <a:ext uri="{FF2B5EF4-FFF2-40B4-BE49-F238E27FC236}">
              <a16:creationId xmlns:a16="http://schemas.microsoft.com/office/drawing/2014/main" id="{302DEED9-2CDB-4CC2-873A-874C2172FFD8}"/>
            </a:ext>
          </a:extLst>
        </xdr:cNvPr>
        <xdr:cNvSpPr/>
      </xdr:nvSpPr>
      <xdr:spPr>
        <a:xfrm>
          <a:off x="19161760" y="143258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150113</xdr:rowOff>
    </xdr:from>
    <xdr:to>
      <xdr:col>116</xdr:col>
      <xdr:colOff>63500</xdr:colOff>
      <xdr:row>83</xdr:row>
      <xdr:rowOff>150113</xdr:rowOff>
    </xdr:to>
    <xdr:cxnSp macro="">
      <xdr:nvCxnSpPr>
        <xdr:cNvPr id="826" name="直線コネクタ 825">
          <a:extLst>
            <a:ext uri="{FF2B5EF4-FFF2-40B4-BE49-F238E27FC236}">
              <a16:creationId xmlns:a16="http://schemas.microsoft.com/office/drawing/2014/main" id="{B6212E17-DE1D-414B-8B51-10B77D85EDD8}"/>
            </a:ext>
          </a:extLst>
        </xdr:cNvPr>
        <xdr:cNvCxnSpPr/>
      </xdr:nvCxnSpPr>
      <xdr:spPr>
        <a:xfrm>
          <a:off x="19204940" y="1438046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99313</xdr:rowOff>
    </xdr:from>
    <xdr:to>
      <xdr:col>107</xdr:col>
      <xdr:colOff>101600</xdr:colOff>
      <xdr:row>84</xdr:row>
      <xdr:rowOff>29463</xdr:rowOff>
    </xdr:to>
    <xdr:sp textlink="">
      <xdr:nvSpPr>
        <xdr:cNvPr id="827" name="楕円 826">
          <a:extLst>
            <a:ext uri="{FF2B5EF4-FFF2-40B4-BE49-F238E27FC236}">
              <a16:creationId xmlns:a16="http://schemas.microsoft.com/office/drawing/2014/main" id="{9F60F082-FF1D-47DC-91B0-9174B5B98A6D}"/>
            </a:ext>
          </a:extLst>
        </xdr:cNvPr>
        <xdr:cNvSpPr/>
      </xdr:nvSpPr>
      <xdr:spPr>
        <a:xfrm>
          <a:off x="18345150" y="143258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150113</xdr:rowOff>
    </xdr:from>
    <xdr:to>
      <xdr:col>111</xdr:col>
      <xdr:colOff>177800</xdr:colOff>
      <xdr:row>83</xdr:row>
      <xdr:rowOff>150113</xdr:rowOff>
    </xdr:to>
    <xdr:cxnSp macro="">
      <xdr:nvCxnSpPr>
        <xdr:cNvPr id="828" name="直線コネクタ 827">
          <a:extLst>
            <a:ext uri="{FF2B5EF4-FFF2-40B4-BE49-F238E27FC236}">
              <a16:creationId xmlns:a16="http://schemas.microsoft.com/office/drawing/2014/main" id="{90E916FC-A557-42C9-8DE2-9CF94F472072}"/>
            </a:ext>
          </a:extLst>
        </xdr:cNvPr>
        <xdr:cNvCxnSpPr/>
      </xdr:nvCxnSpPr>
      <xdr:spPr>
        <a:xfrm>
          <a:off x="18399760" y="14380463"/>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99313</xdr:rowOff>
    </xdr:from>
    <xdr:to>
      <xdr:col>102</xdr:col>
      <xdr:colOff>165100</xdr:colOff>
      <xdr:row>84</xdr:row>
      <xdr:rowOff>29463</xdr:rowOff>
    </xdr:to>
    <xdr:sp textlink="">
      <xdr:nvSpPr>
        <xdr:cNvPr id="829" name="楕円 828">
          <a:extLst>
            <a:ext uri="{FF2B5EF4-FFF2-40B4-BE49-F238E27FC236}">
              <a16:creationId xmlns:a16="http://schemas.microsoft.com/office/drawing/2014/main" id="{9C287544-CA38-46F3-8F99-B54C5C3B4656}"/>
            </a:ext>
          </a:extLst>
        </xdr:cNvPr>
        <xdr:cNvSpPr/>
      </xdr:nvSpPr>
      <xdr:spPr>
        <a:xfrm>
          <a:off x="17547590" y="1432585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150113</xdr:rowOff>
    </xdr:from>
    <xdr:to>
      <xdr:col>107</xdr:col>
      <xdr:colOff>50800</xdr:colOff>
      <xdr:row>83</xdr:row>
      <xdr:rowOff>150113</xdr:rowOff>
    </xdr:to>
    <xdr:cxnSp macro="">
      <xdr:nvCxnSpPr>
        <xdr:cNvPr id="830" name="直線コネクタ 829">
          <a:extLst>
            <a:ext uri="{FF2B5EF4-FFF2-40B4-BE49-F238E27FC236}">
              <a16:creationId xmlns:a16="http://schemas.microsoft.com/office/drawing/2014/main" id="{0DA219A4-3A06-482B-8837-59F3F2539FE2}"/>
            </a:ext>
          </a:extLst>
        </xdr:cNvPr>
        <xdr:cNvCxnSpPr/>
      </xdr:nvCxnSpPr>
      <xdr:spPr>
        <a:xfrm>
          <a:off x="17602200" y="1438046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99313</xdr:rowOff>
    </xdr:from>
    <xdr:to>
      <xdr:col>98</xdr:col>
      <xdr:colOff>38100</xdr:colOff>
      <xdr:row>84</xdr:row>
      <xdr:rowOff>29463</xdr:rowOff>
    </xdr:to>
    <xdr:sp textlink="">
      <xdr:nvSpPr>
        <xdr:cNvPr id="831" name="楕円 830">
          <a:extLst>
            <a:ext uri="{FF2B5EF4-FFF2-40B4-BE49-F238E27FC236}">
              <a16:creationId xmlns:a16="http://schemas.microsoft.com/office/drawing/2014/main" id="{49846DE5-7DC3-4049-BEAB-BD5C8AC1835D}"/>
            </a:ext>
          </a:extLst>
        </xdr:cNvPr>
        <xdr:cNvSpPr/>
      </xdr:nvSpPr>
      <xdr:spPr>
        <a:xfrm>
          <a:off x="16761460" y="143258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150113</xdr:rowOff>
    </xdr:from>
    <xdr:to>
      <xdr:col>102</xdr:col>
      <xdr:colOff>114300</xdr:colOff>
      <xdr:row>83</xdr:row>
      <xdr:rowOff>150113</xdr:rowOff>
    </xdr:to>
    <xdr:cxnSp macro="">
      <xdr:nvCxnSpPr>
        <xdr:cNvPr id="832" name="直線コネクタ 831">
          <a:extLst>
            <a:ext uri="{FF2B5EF4-FFF2-40B4-BE49-F238E27FC236}">
              <a16:creationId xmlns:a16="http://schemas.microsoft.com/office/drawing/2014/main" id="{2938C48A-F27A-4F5D-8DD6-92BBE88CEEC5}"/>
            </a:ext>
          </a:extLst>
        </xdr:cNvPr>
        <xdr:cNvCxnSpPr/>
      </xdr:nvCxnSpPr>
      <xdr:spPr>
        <a:xfrm>
          <a:off x="16804640" y="1438046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textlink="">
      <xdr:nvSpPr>
        <xdr:cNvPr id="833" name="n_1aveValue【消防施設】&#10;一人当たり面積">
          <a:extLst>
            <a:ext uri="{FF2B5EF4-FFF2-40B4-BE49-F238E27FC236}">
              <a16:creationId xmlns:a16="http://schemas.microsoft.com/office/drawing/2014/main" id="{CAD24065-7B63-41ED-83A2-52AC6605D069}"/>
            </a:ext>
          </a:extLst>
        </xdr:cNvPr>
        <xdr:cNvSpPr txBox="1"/>
      </xdr:nvSpPr>
      <xdr:spPr>
        <a:xfrm>
          <a:off x="18982132"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textlink="">
      <xdr:nvSpPr>
        <xdr:cNvPr id="834" name="n_2aveValue【消防施設】&#10;一人当たり面積">
          <a:extLst>
            <a:ext uri="{FF2B5EF4-FFF2-40B4-BE49-F238E27FC236}">
              <a16:creationId xmlns:a16="http://schemas.microsoft.com/office/drawing/2014/main" id="{27AF7E40-CAE6-4E2F-934C-8962C43EE775}"/>
            </a:ext>
          </a:extLst>
        </xdr:cNvPr>
        <xdr:cNvSpPr txBox="1"/>
      </xdr:nvSpPr>
      <xdr:spPr>
        <a:xfrm>
          <a:off x="18182032" y="14418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textlink="">
      <xdr:nvSpPr>
        <xdr:cNvPr id="835" name="n_3aveValue【消防施設】&#10;一人当たり面積">
          <a:extLst>
            <a:ext uri="{FF2B5EF4-FFF2-40B4-BE49-F238E27FC236}">
              <a16:creationId xmlns:a16="http://schemas.microsoft.com/office/drawing/2014/main" id="{0047C320-0E3C-46C6-BE1F-C300032ACC54}"/>
            </a:ext>
          </a:extLst>
        </xdr:cNvPr>
        <xdr:cNvSpPr txBox="1"/>
      </xdr:nvSpPr>
      <xdr:spPr>
        <a:xfrm>
          <a:off x="17384472" y="14089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139716</xdr:rowOff>
    </xdr:from>
    <xdr:ext cx="469744" cy="259045"/>
    <xdr:sp textlink="">
      <xdr:nvSpPr>
        <xdr:cNvPr id="836" name="n_4aveValue【消防施設】&#10;一人当たり面積">
          <a:extLst>
            <a:ext uri="{FF2B5EF4-FFF2-40B4-BE49-F238E27FC236}">
              <a16:creationId xmlns:a16="http://schemas.microsoft.com/office/drawing/2014/main" id="{F697F26F-92DC-448C-BDC4-2A8A8BA088EC}"/>
            </a:ext>
          </a:extLst>
        </xdr:cNvPr>
        <xdr:cNvSpPr txBox="1"/>
      </xdr:nvSpPr>
      <xdr:spPr>
        <a:xfrm>
          <a:off x="16588817" y="14023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45990</xdr:rowOff>
    </xdr:from>
    <xdr:ext cx="469744" cy="259045"/>
    <xdr:sp textlink="">
      <xdr:nvSpPr>
        <xdr:cNvPr id="837" name="n_1mainValue【消防施設】&#10;一人当たり面積">
          <a:extLst>
            <a:ext uri="{FF2B5EF4-FFF2-40B4-BE49-F238E27FC236}">
              <a16:creationId xmlns:a16="http://schemas.microsoft.com/office/drawing/2014/main" id="{B5DDCB48-EC18-4D4D-8114-C7B558155F53}"/>
            </a:ext>
          </a:extLst>
        </xdr:cNvPr>
        <xdr:cNvSpPr txBox="1"/>
      </xdr:nvSpPr>
      <xdr:spPr>
        <a:xfrm>
          <a:off x="18982132" y="1410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textlink="">
      <xdr:nvSpPr>
        <xdr:cNvPr id="838" name="n_2mainValue【消防施設】&#10;一人当たり面積">
          <a:extLst>
            <a:ext uri="{FF2B5EF4-FFF2-40B4-BE49-F238E27FC236}">
              <a16:creationId xmlns:a16="http://schemas.microsoft.com/office/drawing/2014/main" id="{2E1D2130-1DE2-4104-81A4-26439A45D764}"/>
            </a:ext>
          </a:extLst>
        </xdr:cNvPr>
        <xdr:cNvSpPr txBox="1"/>
      </xdr:nvSpPr>
      <xdr:spPr>
        <a:xfrm>
          <a:off x="18182032" y="1410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20590</xdr:rowOff>
    </xdr:from>
    <xdr:ext cx="469744" cy="259045"/>
    <xdr:sp textlink="">
      <xdr:nvSpPr>
        <xdr:cNvPr id="839" name="n_3mainValue【消防施設】&#10;一人当たり面積">
          <a:extLst>
            <a:ext uri="{FF2B5EF4-FFF2-40B4-BE49-F238E27FC236}">
              <a16:creationId xmlns:a16="http://schemas.microsoft.com/office/drawing/2014/main" id="{C5474A70-A950-4175-85A9-A15E3AC75D92}"/>
            </a:ext>
          </a:extLst>
        </xdr:cNvPr>
        <xdr:cNvSpPr txBox="1"/>
      </xdr:nvSpPr>
      <xdr:spPr>
        <a:xfrm>
          <a:off x="17384472" y="14418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20590</xdr:rowOff>
    </xdr:from>
    <xdr:ext cx="469744" cy="259045"/>
    <xdr:sp textlink="">
      <xdr:nvSpPr>
        <xdr:cNvPr id="840" name="n_4mainValue【消防施設】&#10;一人当たり面積">
          <a:extLst>
            <a:ext uri="{FF2B5EF4-FFF2-40B4-BE49-F238E27FC236}">
              <a16:creationId xmlns:a16="http://schemas.microsoft.com/office/drawing/2014/main" id="{C703201B-071D-4396-AB45-388FE2AC6D49}"/>
            </a:ext>
          </a:extLst>
        </xdr:cNvPr>
        <xdr:cNvSpPr txBox="1"/>
      </xdr:nvSpPr>
      <xdr:spPr>
        <a:xfrm>
          <a:off x="16588817" y="14418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841" name="正方形/長方形 840">
          <a:extLst>
            <a:ext uri="{FF2B5EF4-FFF2-40B4-BE49-F238E27FC236}">
              <a16:creationId xmlns:a16="http://schemas.microsoft.com/office/drawing/2014/main" id="{97D191A0-DFFA-4679-A78E-F9543CC5BA4F}"/>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842" name="正方形/長方形 841">
          <a:extLst>
            <a:ext uri="{FF2B5EF4-FFF2-40B4-BE49-F238E27FC236}">
              <a16:creationId xmlns:a16="http://schemas.microsoft.com/office/drawing/2014/main" id="{8A498EA3-E080-473D-B700-6AD7FC213644}"/>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843" name="正方形/長方形 842">
          <a:extLst>
            <a:ext uri="{FF2B5EF4-FFF2-40B4-BE49-F238E27FC236}">
              <a16:creationId xmlns:a16="http://schemas.microsoft.com/office/drawing/2014/main" id="{F8DBAC77-2C18-4E63-8545-16155392D143}"/>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844" name="正方形/長方形 843">
          <a:extLst>
            <a:ext uri="{FF2B5EF4-FFF2-40B4-BE49-F238E27FC236}">
              <a16:creationId xmlns:a16="http://schemas.microsoft.com/office/drawing/2014/main" id="{FB534B7B-5F44-4AF5-B394-7B261DA647D6}"/>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845" name="正方形/長方形 844">
          <a:extLst>
            <a:ext uri="{FF2B5EF4-FFF2-40B4-BE49-F238E27FC236}">
              <a16:creationId xmlns:a16="http://schemas.microsoft.com/office/drawing/2014/main" id="{955FEF5B-E6BF-4B20-A9ED-3F5A9D891727}"/>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846" name="正方形/長方形 845">
          <a:extLst>
            <a:ext uri="{FF2B5EF4-FFF2-40B4-BE49-F238E27FC236}">
              <a16:creationId xmlns:a16="http://schemas.microsoft.com/office/drawing/2014/main" id="{68A7D8A7-4766-4630-8BE6-8CFFAD0C10A8}"/>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847" name="正方形/長方形 846">
          <a:extLst>
            <a:ext uri="{FF2B5EF4-FFF2-40B4-BE49-F238E27FC236}">
              <a16:creationId xmlns:a16="http://schemas.microsoft.com/office/drawing/2014/main" id="{B47C7C4A-3BA2-45A9-ACDA-436B63DE9E48}"/>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848" name="正方形/長方形 847">
          <a:extLst>
            <a:ext uri="{FF2B5EF4-FFF2-40B4-BE49-F238E27FC236}">
              <a16:creationId xmlns:a16="http://schemas.microsoft.com/office/drawing/2014/main" id="{E8794730-DBF8-4AA2-9244-14F5E8DE7AFE}"/>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849" name="テキスト ボックス 848">
          <a:extLst>
            <a:ext uri="{FF2B5EF4-FFF2-40B4-BE49-F238E27FC236}">
              <a16:creationId xmlns:a16="http://schemas.microsoft.com/office/drawing/2014/main" id="{C84F004E-F49C-42A8-8065-148A15B97EF8}"/>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6A7AC9AE-8AFE-4A2F-A835-BA77CA854DE5}"/>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851" name="テキスト ボックス 850">
          <a:extLst>
            <a:ext uri="{FF2B5EF4-FFF2-40B4-BE49-F238E27FC236}">
              <a16:creationId xmlns:a16="http://schemas.microsoft.com/office/drawing/2014/main" id="{D5B73BA2-08A7-4001-B5A7-A606FDDD6DDA}"/>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5F33C4E9-62E1-4BDE-8781-4772A303107A}"/>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textlink="">
      <xdr:nvSpPr>
        <xdr:cNvPr id="853" name="テキスト ボックス 852">
          <a:extLst>
            <a:ext uri="{FF2B5EF4-FFF2-40B4-BE49-F238E27FC236}">
              <a16:creationId xmlns:a16="http://schemas.microsoft.com/office/drawing/2014/main" id="{DFC07A99-4612-4D89-A3CC-6D6AC02FF018}"/>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A3FE1A9B-BFE3-48C3-9887-DA600D975330}"/>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855" name="テキスト ボックス 854">
          <a:extLst>
            <a:ext uri="{FF2B5EF4-FFF2-40B4-BE49-F238E27FC236}">
              <a16:creationId xmlns:a16="http://schemas.microsoft.com/office/drawing/2014/main" id="{CAE2D5F1-E28B-4D97-BB2C-96EBDB443DF4}"/>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205D0EC5-78FC-4691-A60D-78924EACB376}"/>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857" name="テキスト ボックス 856">
          <a:extLst>
            <a:ext uri="{FF2B5EF4-FFF2-40B4-BE49-F238E27FC236}">
              <a16:creationId xmlns:a16="http://schemas.microsoft.com/office/drawing/2014/main" id="{343A1D3A-82DF-4F43-8799-EF7B5C38141D}"/>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34D0D6EA-1AF7-424F-A729-7797BA1502F1}"/>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859" name="テキスト ボックス 858">
          <a:extLst>
            <a:ext uri="{FF2B5EF4-FFF2-40B4-BE49-F238E27FC236}">
              <a16:creationId xmlns:a16="http://schemas.microsoft.com/office/drawing/2014/main" id="{BA7501FD-502D-43EC-8147-191C751DDA44}"/>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E9B898C6-ED04-44F7-B71F-63CCF66D270A}"/>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861" name="テキスト ボックス 860">
          <a:extLst>
            <a:ext uri="{FF2B5EF4-FFF2-40B4-BE49-F238E27FC236}">
              <a16:creationId xmlns:a16="http://schemas.microsoft.com/office/drawing/2014/main" id="{41BCA41A-7165-4DF3-8A55-673643488A84}"/>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CF0DC2CD-836A-459D-80BE-3B16C13B7B92}"/>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textlink="">
      <xdr:nvSpPr>
        <xdr:cNvPr id="863" name="テキスト ボックス 862">
          <a:extLst>
            <a:ext uri="{FF2B5EF4-FFF2-40B4-BE49-F238E27FC236}">
              <a16:creationId xmlns:a16="http://schemas.microsoft.com/office/drawing/2014/main" id="{8F39DE43-3B9D-45DB-87EA-7C421F82DCB0}"/>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7853A116-4018-4E20-BDDA-39DFE506F5EB}"/>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textlink="">
      <xdr:nvSpPr>
        <xdr:cNvPr id="865" name="【庁舎】&#10;有形固定資産減価償却率グラフ枠">
          <a:extLst>
            <a:ext uri="{FF2B5EF4-FFF2-40B4-BE49-F238E27FC236}">
              <a16:creationId xmlns:a16="http://schemas.microsoft.com/office/drawing/2014/main" id="{636286D3-BE14-4294-9CAB-B97CD74304FE}"/>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70E90A1F-2680-4913-AE56-31D7DE169A8E}"/>
            </a:ext>
          </a:extLst>
        </xdr:cNvPr>
        <xdr:cNvCxnSpPr/>
      </xdr:nvCxnSpPr>
      <xdr:spPr>
        <a:xfrm flipV="1">
          <a:off x="14703424" y="1717684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textlink="">
      <xdr:nvSpPr>
        <xdr:cNvPr id="867" name="【庁舎】&#10;有形固定資産減価償却率最小値テキスト">
          <a:extLst>
            <a:ext uri="{FF2B5EF4-FFF2-40B4-BE49-F238E27FC236}">
              <a16:creationId xmlns:a16="http://schemas.microsoft.com/office/drawing/2014/main" id="{1661A547-FC49-4C43-B73A-D8925D2407E4}"/>
            </a:ext>
          </a:extLst>
        </xdr:cNvPr>
        <xdr:cNvSpPr txBox="1"/>
      </xdr:nvSpPr>
      <xdr:spPr>
        <a:xfrm>
          <a:off x="1474216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59E08AED-5604-47D0-8E49-3C3B051CA498}"/>
            </a:ext>
          </a:extLst>
        </xdr:cNvPr>
        <xdr:cNvCxnSpPr/>
      </xdr:nvCxnSpPr>
      <xdr:spPr>
        <a:xfrm>
          <a:off x="14611350" y="18719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textlink="">
      <xdr:nvSpPr>
        <xdr:cNvPr id="869" name="【庁舎】&#10;有形固定資産減価償却率最大値テキスト">
          <a:extLst>
            <a:ext uri="{FF2B5EF4-FFF2-40B4-BE49-F238E27FC236}">
              <a16:creationId xmlns:a16="http://schemas.microsoft.com/office/drawing/2014/main" id="{1E5C836C-90C1-4B15-8224-28480D8EA3A4}"/>
            </a:ext>
          </a:extLst>
        </xdr:cNvPr>
        <xdr:cNvSpPr txBox="1"/>
      </xdr:nvSpPr>
      <xdr:spPr>
        <a:xfrm>
          <a:off x="1474216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3CCECCCE-E815-4D2D-B628-74D4AA270545}"/>
            </a:ext>
          </a:extLst>
        </xdr:cNvPr>
        <xdr:cNvCxnSpPr/>
      </xdr:nvCxnSpPr>
      <xdr:spPr>
        <a:xfrm>
          <a:off x="14611350" y="17176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textlink="">
      <xdr:nvSpPr>
        <xdr:cNvPr id="871" name="【庁舎】&#10;有形固定資産減価償却率平均値テキスト">
          <a:extLst>
            <a:ext uri="{FF2B5EF4-FFF2-40B4-BE49-F238E27FC236}">
              <a16:creationId xmlns:a16="http://schemas.microsoft.com/office/drawing/2014/main" id="{720CC4DB-45F8-430D-9BE4-8D1F3BF8B271}"/>
            </a:ext>
          </a:extLst>
        </xdr:cNvPr>
        <xdr:cNvSpPr txBox="1"/>
      </xdr:nvSpPr>
      <xdr:spPr>
        <a:xfrm>
          <a:off x="14742160" y="17833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textlink="">
      <xdr:nvSpPr>
        <xdr:cNvPr id="872" name="フローチャート: 判断 871">
          <a:extLst>
            <a:ext uri="{FF2B5EF4-FFF2-40B4-BE49-F238E27FC236}">
              <a16:creationId xmlns:a16="http://schemas.microsoft.com/office/drawing/2014/main" id="{513993F7-B619-4E55-AC6D-354660348EAA}"/>
            </a:ext>
          </a:extLst>
        </xdr:cNvPr>
        <xdr:cNvSpPr/>
      </xdr:nvSpPr>
      <xdr:spPr>
        <a:xfrm>
          <a:off x="14649450" y="1784749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textlink="">
      <xdr:nvSpPr>
        <xdr:cNvPr id="873" name="フローチャート: 判断 872">
          <a:extLst>
            <a:ext uri="{FF2B5EF4-FFF2-40B4-BE49-F238E27FC236}">
              <a16:creationId xmlns:a16="http://schemas.microsoft.com/office/drawing/2014/main" id="{128F0055-59D0-4B33-A88B-09C99EE2485B}"/>
            </a:ext>
          </a:extLst>
        </xdr:cNvPr>
        <xdr:cNvSpPr/>
      </xdr:nvSpPr>
      <xdr:spPr>
        <a:xfrm>
          <a:off x="13887450" y="1785184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textlink="">
      <xdr:nvSpPr>
        <xdr:cNvPr id="874" name="フローチャート: 判断 873">
          <a:extLst>
            <a:ext uri="{FF2B5EF4-FFF2-40B4-BE49-F238E27FC236}">
              <a16:creationId xmlns:a16="http://schemas.microsoft.com/office/drawing/2014/main" id="{49180FA6-0CBC-4073-8661-3544E249F8E1}"/>
            </a:ext>
          </a:extLst>
        </xdr:cNvPr>
        <xdr:cNvSpPr/>
      </xdr:nvSpPr>
      <xdr:spPr>
        <a:xfrm>
          <a:off x="13089890" y="1785184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textlink="">
      <xdr:nvSpPr>
        <xdr:cNvPr id="875" name="フローチャート: 判断 874">
          <a:extLst>
            <a:ext uri="{FF2B5EF4-FFF2-40B4-BE49-F238E27FC236}">
              <a16:creationId xmlns:a16="http://schemas.microsoft.com/office/drawing/2014/main" id="{D24E0851-82E5-4E06-A343-DEBA46A4EA78}"/>
            </a:ext>
          </a:extLst>
        </xdr:cNvPr>
        <xdr:cNvSpPr/>
      </xdr:nvSpPr>
      <xdr:spPr>
        <a:xfrm>
          <a:off x="12303760" y="178485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textlink="">
      <xdr:nvSpPr>
        <xdr:cNvPr id="876" name="フローチャート: 判断 875">
          <a:extLst>
            <a:ext uri="{FF2B5EF4-FFF2-40B4-BE49-F238E27FC236}">
              <a16:creationId xmlns:a16="http://schemas.microsoft.com/office/drawing/2014/main" id="{B472E327-9F4C-4358-AE62-F206BB38ED69}"/>
            </a:ext>
          </a:extLst>
        </xdr:cNvPr>
        <xdr:cNvSpPr/>
      </xdr:nvSpPr>
      <xdr:spPr>
        <a:xfrm>
          <a:off x="11487150" y="1780041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877" name="テキスト ボックス 876">
          <a:extLst>
            <a:ext uri="{FF2B5EF4-FFF2-40B4-BE49-F238E27FC236}">
              <a16:creationId xmlns:a16="http://schemas.microsoft.com/office/drawing/2014/main" id="{CD7FB536-70FE-491E-B1E8-FF4F81DBE510}"/>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878" name="テキスト ボックス 877">
          <a:extLst>
            <a:ext uri="{FF2B5EF4-FFF2-40B4-BE49-F238E27FC236}">
              <a16:creationId xmlns:a16="http://schemas.microsoft.com/office/drawing/2014/main" id="{97770651-1726-4EA2-800B-782C32CAF167}"/>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879" name="テキスト ボックス 878">
          <a:extLst>
            <a:ext uri="{FF2B5EF4-FFF2-40B4-BE49-F238E27FC236}">
              <a16:creationId xmlns:a16="http://schemas.microsoft.com/office/drawing/2014/main" id="{C762E032-58C2-487B-8A5D-194780CF3E76}"/>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880" name="テキスト ボックス 879">
          <a:extLst>
            <a:ext uri="{FF2B5EF4-FFF2-40B4-BE49-F238E27FC236}">
              <a16:creationId xmlns:a16="http://schemas.microsoft.com/office/drawing/2014/main" id="{DC3D3B16-C459-4119-B310-66FBC6B0A2C7}"/>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881" name="テキスト ボックス 880">
          <a:extLst>
            <a:ext uri="{FF2B5EF4-FFF2-40B4-BE49-F238E27FC236}">
              <a16:creationId xmlns:a16="http://schemas.microsoft.com/office/drawing/2014/main" id="{5E57241A-AAAA-482E-A7AB-5B33FAE5B2BE}"/>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134801</xdr:rowOff>
    </xdr:from>
    <xdr:to>
      <xdr:col>85</xdr:col>
      <xdr:colOff>177800</xdr:colOff>
      <xdr:row>101</xdr:row>
      <xdr:rowOff>64951</xdr:rowOff>
    </xdr:to>
    <xdr:sp textlink="">
      <xdr:nvSpPr>
        <xdr:cNvPr id="882" name="楕円 881">
          <a:extLst>
            <a:ext uri="{FF2B5EF4-FFF2-40B4-BE49-F238E27FC236}">
              <a16:creationId xmlns:a16="http://schemas.microsoft.com/office/drawing/2014/main" id="{7D1A3DF5-95C4-405B-B25E-4390CFAA356F}"/>
            </a:ext>
          </a:extLst>
        </xdr:cNvPr>
        <xdr:cNvSpPr/>
      </xdr:nvSpPr>
      <xdr:spPr>
        <a:xfrm>
          <a:off x="14649450" y="172759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157678</xdr:rowOff>
    </xdr:from>
    <xdr:ext cx="405111" cy="259045"/>
    <xdr:sp textlink="">
      <xdr:nvSpPr>
        <xdr:cNvPr id="883" name="【庁舎】&#10;有形固定資産減価償却率該当値テキスト">
          <a:extLst>
            <a:ext uri="{FF2B5EF4-FFF2-40B4-BE49-F238E27FC236}">
              <a16:creationId xmlns:a16="http://schemas.microsoft.com/office/drawing/2014/main" id="{824CD9C6-9F5E-4C1C-B04F-A9DABDA11EAB}"/>
            </a:ext>
          </a:extLst>
        </xdr:cNvPr>
        <xdr:cNvSpPr txBox="1"/>
      </xdr:nvSpPr>
      <xdr:spPr>
        <a:xfrm>
          <a:off x="14742160" y="17133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115207</xdr:rowOff>
    </xdr:from>
    <xdr:to>
      <xdr:col>81</xdr:col>
      <xdr:colOff>101600</xdr:colOff>
      <xdr:row>108</xdr:row>
      <xdr:rowOff>45357</xdr:rowOff>
    </xdr:to>
    <xdr:sp textlink="">
      <xdr:nvSpPr>
        <xdr:cNvPr id="884" name="楕円 883">
          <a:extLst>
            <a:ext uri="{FF2B5EF4-FFF2-40B4-BE49-F238E27FC236}">
              <a16:creationId xmlns:a16="http://schemas.microsoft.com/office/drawing/2014/main" id="{1BB2936B-7517-47E8-A8CE-CC2A4CF819A8}"/>
            </a:ext>
          </a:extLst>
        </xdr:cNvPr>
        <xdr:cNvSpPr/>
      </xdr:nvSpPr>
      <xdr:spPr>
        <a:xfrm>
          <a:off x="13887450" y="184603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14151</xdr:rowOff>
    </xdr:from>
    <xdr:to>
      <xdr:col>85</xdr:col>
      <xdr:colOff>127000</xdr:colOff>
      <xdr:row>107</xdr:row>
      <xdr:rowOff>166007</xdr:rowOff>
    </xdr:to>
    <xdr:cxnSp macro="">
      <xdr:nvCxnSpPr>
        <xdr:cNvPr id="885" name="直線コネクタ 884">
          <a:extLst>
            <a:ext uri="{FF2B5EF4-FFF2-40B4-BE49-F238E27FC236}">
              <a16:creationId xmlns:a16="http://schemas.microsoft.com/office/drawing/2014/main" id="{C60E9B58-2386-4BE1-9F32-22A183B5C8F2}"/>
            </a:ext>
          </a:extLst>
        </xdr:cNvPr>
        <xdr:cNvCxnSpPr/>
      </xdr:nvCxnSpPr>
      <xdr:spPr>
        <a:xfrm flipV="1">
          <a:off x="13942060" y="17334411"/>
          <a:ext cx="762000" cy="1180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102144</xdr:rowOff>
    </xdr:from>
    <xdr:to>
      <xdr:col>76</xdr:col>
      <xdr:colOff>165100</xdr:colOff>
      <xdr:row>108</xdr:row>
      <xdr:rowOff>32294</xdr:rowOff>
    </xdr:to>
    <xdr:sp textlink="">
      <xdr:nvSpPr>
        <xdr:cNvPr id="886" name="楕円 885">
          <a:extLst>
            <a:ext uri="{FF2B5EF4-FFF2-40B4-BE49-F238E27FC236}">
              <a16:creationId xmlns:a16="http://schemas.microsoft.com/office/drawing/2014/main" id="{22F49B52-9BB4-44F3-BB3D-3FEEECBBB14B}"/>
            </a:ext>
          </a:extLst>
        </xdr:cNvPr>
        <xdr:cNvSpPr/>
      </xdr:nvSpPr>
      <xdr:spPr>
        <a:xfrm>
          <a:off x="13089890" y="1844348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152944</xdr:rowOff>
    </xdr:from>
    <xdr:to>
      <xdr:col>81</xdr:col>
      <xdr:colOff>50800</xdr:colOff>
      <xdr:row>107</xdr:row>
      <xdr:rowOff>166007</xdr:rowOff>
    </xdr:to>
    <xdr:cxnSp macro="">
      <xdr:nvCxnSpPr>
        <xdr:cNvPr id="887" name="直線コネクタ 886">
          <a:extLst>
            <a:ext uri="{FF2B5EF4-FFF2-40B4-BE49-F238E27FC236}">
              <a16:creationId xmlns:a16="http://schemas.microsoft.com/office/drawing/2014/main" id="{F5FFFCED-9EBB-438D-ADB3-38C17D46033A}"/>
            </a:ext>
          </a:extLst>
        </xdr:cNvPr>
        <xdr:cNvCxnSpPr/>
      </xdr:nvCxnSpPr>
      <xdr:spPr>
        <a:xfrm>
          <a:off x="13144500" y="18498094"/>
          <a:ext cx="797560" cy="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85816</xdr:rowOff>
    </xdr:from>
    <xdr:to>
      <xdr:col>72</xdr:col>
      <xdr:colOff>38100</xdr:colOff>
      <xdr:row>108</xdr:row>
      <xdr:rowOff>15966</xdr:rowOff>
    </xdr:to>
    <xdr:sp textlink="">
      <xdr:nvSpPr>
        <xdr:cNvPr id="888" name="楕円 887">
          <a:extLst>
            <a:ext uri="{FF2B5EF4-FFF2-40B4-BE49-F238E27FC236}">
              <a16:creationId xmlns:a16="http://schemas.microsoft.com/office/drawing/2014/main" id="{7125E8B3-0FF8-43E8-A35A-D5C34F2045DD}"/>
            </a:ext>
          </a:extLst>
        </xdr:cNvPr>
        <xdr:cNvSpPr/>
      </xdr:nvSpPr>
      <xdr:spPr>
        <a:xfrm>
          <a:off x="12303760" y="1843287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136616</xdr:rowOff>
    </xdr:from>
    <xdr:to>
      <xdr:col>76</xdr:col>
      <xdr:colOff>114300</xdr:colOff>
      <xdr:row>107</xdr:row>
      <xdr:rowOff>152944</xdr:rowOff>
    </xdr:to>
    <xdr:cxnSp macro="">
      <xdr:nvCxnSpPr>
        <xdr:cNvPr id="889" name="直線コネクタ 888">
          <a:extLst>
            <a:ext uri="{FF2B5EF4-FFF2-40B4-BE49-F238E27FC236}">
              <a16:creationId xmlns:a16="http://schemas.microsoft.com/office/drawing/2014/main" id="{74B194BA-067B-44FB-800D-C7C9964CE5E6}"/>
            </a:ext>
          </a:extLst>
        </xdr:cNvPr>
        <xdr:cNvCxnSpPr/>
      </xdr:nvCxnSpPr>
      <xdr:spPr>
        <a:xfrm>
          <a:off x="12346940" y="18477956"/>
          <a:ext cx="797560" cy="2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43362</xdr:rowOff>
    </xdr:from>
    <xdr:to>
      <xdr:col>67</xdr:col>
      <xdr:colOff>101600</xdr:colOff>
      <xdr:row>108</xdr:row>
      <xdr:rowOff>144962</xdr:rowOff>
    </xdr:to>
    <xdr:sp textlink="">
      <xdr:nvSpPr>
        <xdr:cNvPr id="890" name="楕円 889">
          <a:extLst>
            <a:ext uri="{FF2B5EF4-FFF2-40B4-BE49-F238E27FC236}">
              <a16:creationId xmlns:a16="http://schemas.microsoft.com/office/drawing/2014/main" id="{300F9453-1DC5-445B-A577-E5AD63369EFB}"/>
            </a:ext>
          </a:extLst>
        </xdr:cNvPr>
        <xdr:cNvSpPr/>
      </xdr:nvSpPr>
      <xdr:spPr>
        <a:xfrm>
          <a:off x="11487150" y="1856186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136616</xdr:rowOff>
    </xdr:from>
    <xdr:to>
      <xdr:col>71</xdr:col>
      <xdr:colOff>177800</xdr:colOff>
      <xdr:row>108</xdr:row>
      <xdr:rowOff>94162</xdr:rowOff>
    </xdr:to>
    <xdr:cxnSp macro="">
      <xdr:nvCxnSpPr>
        <xdr:cNvPr id="891" name="直線コネクタ 890">
          <a:extLst>
            <a:ext uri="{FF2B5EF4-FFF2-40B4-BE49-F238E27FC236}">
              <a16:creationId xmlns:a16="http://schemas.microsoft.com/office/drawing/2014/main" id="{003B3E8A-5C01-4D35-A436-25EF2C4BE2F3}"/>
            </a:ext>
          </a:extLst>
        </xdr:cNvPr>
        <xdr:cNvCxnSpPr/>
      </xdr:nvCxnSpPr>
      <xdr:spPr>
        <a:xfrm flipV="1">
          <a:off x="11541760" y="18477956"/>
          <a:ext cx="805180" cy="13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textlink="">
      <xdr:nvSpPr>
        <xdr:cNvPr id="892" name="n_1aveValue【庁舎】&#10;有形固定資産減価償却率">
          <a:extLst>
            <a:ext uri="{FF2B5EF4-FFF2-40B4-BE49-F238E27FC236}">
              <a16:creationId xmlns:a16="http://schemas.microsoft.com/office/drawing/2014/main" id="{9C818FD5-CDF2-4410-8EEB-1CB30E7EFBA1}"/>
            </a:ext>
          </a:extLst>
        </xdr:cNvPr>
        <xdr:cNvSpPr txBox="1"/>
      </xdr:nvSpPr>
      <xdr:spPr>
        <a:xfrm>
          <a:off x="13738234" y="17619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textlink="">
      <xdr:nvSpPr>
        <xdr:cNvPr id="893" name="n_2aveValue【庁舎】&#10;有形固定資産減価償却率">
          <a:extLst>
            <a:ext uri="{FF2B5EF4-FFF2-40B4-BE49-F238E27FC236}">
              <a16:creationId xmlns:a16="http://schemas.microsoft.com/office/drawing/2014/main" id="{211B8836-E3B2-428E-B2AE-F4ECEC9F300E}"/>
            </a:ext>
          </a:extLst>
        </xdr:cNvPr>
        <xdr:cNvSpPr txBox="1"/>
      </xdr:nvSpPr>
      <xdr:spPr>
        <a:xfrm>
          <a:off x="12957184" y="17619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textlink="">
      <xdr:nvSpPr>
        <xdr:cNvPr id="894" name="n_3aveValue【庁舎】&#10;有形固定資産減価償却率">
          <a:extLst>
            <a:ext uri="{FF2B5EF4-FFF2-40B4-BE49-F238E27FC236}">
              <a16:creationId xmlns:a16="http://schemas.microsoft.com/office/drawing/2014/main" id="{92FF391D-D958-4B65-A15D-9FDCDD72A4DE}"/>
            </a:ext>
          </a:extLst>
        </xdr:cNvPr>
        <xdr:cNvSpPr txBox="1"/>
      </xdr:nvSpPr>
      <xdr:spPr>
        <a:xfrm>
          <a:off x="12171054" y="1762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textlink="">
      <xdr:nvSpPr>
        <xdr:cNvPr id="895" name="n_4aveValue【庁舎】&#10;有形固定資産減価償却率">
          <a:extLst>
            <a:ext uri="{FF2B5EF4-FFF2-40B4-BE49-F238E27FC236}">
              <a16:creationId xmlns:a16="http://schemas.microsoft.com/office/drawing/2014/main" id="{E5D623CE-D12B-4433-91CA-34A288C3B5F3}"/>
            </a:ext>
          </a:extLst>
        </xdr:cNvPr>
        <xdr:cNvSpPr txBox="1"/>
      </xdr:nvSpPr>
      <xdr:spPr>
        <a:xfrm>
          <a:off x="11354444" y="17581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36484</xdr:rowOff>
    </xdr:from>
    <xdr:ext cx="405111" cy="259045"/>
    <xdr:sp textlink="">
      <xdr:nvSpPr>
        <xdr:cNvPr id="896" name="n_1mainValue【庁舎】&#10;有形固定資産減価償却率">
          <a:extLst>
            <a:ext uri="{FF2B5EF4-FFF2-40B4-BE49-F238E27FC236}">
              <a16:creationId xmlns:a16="http://schemas.microsoft.com/office/drawing/2014/main" id="{7317211D-0BF2-443E-B3C5-4EC9CE070987}"/>
            </a:ext>
          </a:extLst>
        </xdr:cNvPr>
        <xdr:cNvSpPr txBox="1"/>
      </xdr:nvSpPr>
      <xdr:spPr>
        <a:xfrm>
          <a:off x="13738234" y="1855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23421</xdr:rowOff>
    </xdr:from>
    <xdr:ext cx="405111" cy="259045"/>
    <xdr:sp textlink="">
      <xdr:nvSpPr>
        <xdr:cNvPr id="897" name="n_2mainValue【庁舎】&#10;有形固定資産減価償却率">
          <a:extLst>
            <a:ext uri="{FF2B5EF4-FFF2-40B4-BE49-F238E27FC236}">
              <a16:creationId xmlns:a16="http://schemas.microsoft.com/office/drawing/2014/main" id="{B7FB973C-0FA2-4243-B653-E1EAF0251A9E}"/>
            </a:ext>
          </a:extLst>
        </xdr:cNvPr>
        <xdr:cNvSpPr txBox="1"/>
      </xdr:nvSpPr>
      <xdr:spPr>
        <a:xfrm>
          <a:off x="12957184" y="18536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7093</xdr:rowOff>
    </xdr:from>
    <xdr:ext cx="405111" cy="259045"/>
    <xdr:sp textlink="">
      <xdr:nvSpPr>
        <xdr:cNvPr id="898" name="n_3mainValue【庁舎】&#10;有形固定資産減価償却率">
          <a:extLst>
            <a:ext uri="{FF2B5EF4-FFF2-40B4-BE49-F238E27FC236}">
              <a16:creationId xmlns:a16="http://schemas.microsoft.com/office/drawing/2014/main" id="{27633B60-84FA-4712-ACC2-059065835EFA}"/>
            </a:ext>
          </a:extLst>
        </xdr:cNvPr>
        <xdr:cNvSpPr txBox="1"/>
      </xdr:nvSpPr>
      <xdr:spPr>
        <a:xfrm>
          <a:off x="12171054" y="18525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136089</xdr:rowOff>
    </xdr:from>
    <xdr:ext cx="405111" cy="259045"/>
    <xdr:sp textlink="">
      <xdr:nvSpPr>
        <xdr:cNvPr id="899" name="n_4mainValue【庁舎】&#10;有形固定資産減価償却率">
          <a:extLst>
            <a:ext uri="{FF2B5EF4-FFF2-40B4-BE49-F238E27FC236}">
              <a16:creationId xmlns:a16="http://schemas.microsoft.com/office/drawing/2014/main" id="{C759B273-DF79-45AE-A65B-1D5410D10BC8}"/>
            </a:ext>
          </a:extLst>
        </xdr:cNvPr>
        <xdr:cNvSpPr txBox="1"/>
      </xdr:nvSpPr>
      <xdr:spPr>
        <a:xfrm>
          <a:off x="11354444" y="18648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900" name="正方形/長方形 899">
          <a:extLst>
            <a:ext uri="{FF2B5EF4-FFF2-40B4-BE49-F238E27FC236}">
              <a16:creationId xmlns:a16="http://schemas.microsoft.com/office/drawing/2014/main" id="{BCA929F2-D4C4-4341-8F76-C5CDDB4A3F23}"/>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901" name="正方形/長方形 900">
          <a:extLst>
            <a:ext uri="{FF2B5EF4-FFF2-40B4-BE49-F238E27FC236}">
              <a16:creationId xmlns:a16="http://schemas.microsoft.com/office/drawing/2014/main" id="{DEA26E9E-2708-4596-86E1-794B648BCBF5}"/>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902" name="正方形/長方形 901">
          <a:extLst>
            <a:ext uri="{FF2B5EF4-FFF2-40B4-BE49-F238E27FC236}">
              <a16:creationId xmlns:a16="http://schemas.microsoft.com/office/drawing/2014/main" id="{1A49876E-235D-4BA4-938D-85B1C3271991}"/>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903" name="正方形/長方形 902">
          <a:extLst>
            <a:ext uri="{FF2B5EF4-FFF2-40B4-BE49-F238E27FC236}">
              <a16:creationId xmlns:a16="http://schemas.microsoft.com/office/drawing/2014/main" id="{2E3CCBFD-097B-481F-AB0B-569F2460A9A1}"/>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904" name="正方形/長方形 903">
          <a:extLst>
            <a:ext uri="{FF2B5EF4-FFF2-40B4-BE49-F238E27FC236}">
              <a16:creationId xmlns:a16="http://schemas.microsoft.com/office/drawing/2014/main" id="{6D1586AD-9FBC-46E5-8E17-A3B0F4527AB0}"/>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905" name="正方形/長方形 904">
          <a:extLst>
            <a:ext uri="{FF2B5EF4-FFF2-40B4-BE49-F238E27FC236}">
              <a16:creationId xmlns:a16="http://schemas.microsoft.com/office/drawing/2014/main" id="{BD69FBBA-8F72-443C-AF0D-5FB3DCA2E709}"/>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906" name="正方形/長方形 905">
          <a:extLst>
            <a:ext uri="{FF2B5EF4-FFF2-40B4-BE49-F238E27FC236}">
              <a16:creationId xmlns:a16="http://schemas.microsoft.com/office/drawing/2014/main" id="{E512223D-0EDD-4BDD-B156-477D54B50D01}"/>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907" name="正方形/長方形 906">
          <a:extLst>
            <a:ext uri="{FF2B5EF4-FFF2-40B4-BE49-F238E27FC236}">
              <a16:creationId xmlns:a16="http://schemas.microsoft.com/office/drawing/2014/main" id="{9F06A6B8-7A2E-4F00-99BB-050D894E25AC}"/>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908" name="テキスト ボックス 907">
          <a:extLst>
            <a:ext uri="{FF2B5EF4-FFF2-40B4-BE49-F238E27FC236}">
              <a16:creationId xmlns:a16="http://schemas.microsoft.com/office/drawing/2014/main" id="{6B1B2599-38B1-4314-B4FC-EFE94443D703}"/>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C07505F0-A01E-4328-B562-6C6B5913D991}"/>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textlink="">
      <xdr:nvSpPr>
        <xdr:cNvPr id="910" name="テキスト ボックス 909">
          <a:extLst>
            <a:ext uri="{FF2B5EF4-FFF2-40B4-BE49-F238E27FC236}">
              <a16:creationId xmlns:a16="http://schemas.microsoft.com/office/drawing/2014/main" id="{0E6D604A-1DDB-4760-987E-FA27A6540AFD}"/>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A45B4268-BA5D-4998-904E-70061700B648}"/>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textlink="">
      <xdr:nvSpPr>
        <xdr:cNvPr id="912" name="テキスト ボックス 911">
          <a:extLst>
            <a:ext uri="{FF2B5EF4-FFF2-40B4-BE49-F238E27FC236}">
              <a16:creationId xmlns:a16="http://schemas.microsoft.com/office/drawing/2014/main" id="{97C7CF44-A58B-484A-9107-0BD4BC03EC0A}"/>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7CBD6831-E9D9-4144-9A34-4FF701256BD5}"/>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textlink="">
      <xdr:nvSpPr>
        <xdr:cNvPr id="914" name="テキスト ボックス 913">
          <a:extLst>
            <a:ext uri="{FF2B5EF4-FFF2-40B4-BE49-F238E27FC236}">
              <a16:creationId xmlns:a16="http://schemas.microsoft.com/office/drawing/2014/main" id="{BBBFD265-74A2-4A5A-9CD3-0E805DC55307}"/>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3A7FB4AE-42FF-4EAE-A474-B6DEE6A17BFE}"/>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textlink="">
      <xdr:nvSpPr>
        <xdr:cNvPr id="916" name="テキスト ボックス 915">
          <a:extLst>
            <a:ext uri="{FF2B5EF4-FFF2-40B4-BE49-F238E27FC236}">
              <a16:creationId xmlns:a16="http://schemas.microsoft.com/office/drawing/2014/main" id="{087171B4-498F-4F29-8099-26BCBABE3531}"/>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F2FF83DB-8650-4FA1-B700-350B683B8848}"/>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textlink="">
      <xdr:nvSpPr>
        <xdr:cNvPr id="918" name="テキスト ボックス 917">
          <a:extLst>
            <a:ext uri="{FF2B5EF4-FFF2-40B4-BE49-F238E27FC236}">
              <a16:creationId xmlns:a16="http://schemas.microsoft.com/office/drawing/2014/main" id="{730DEBB4-9658-46F9-B4B3-1013429EEBA5}"/>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2A2DF2F7-A470-47F4-AA1B-A1E4AD0A671A}"/>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textlink="">
      <xdr:nvSpPr>
        <xdr:cNvPr id="920" name="テキスト ボックス 919">
          <a:extLst>
            <a:ext uri="{FF2B5EF4-FFF2-40B4-BE49-F238E27FC236}">
              <a16:creationId xmlns:a16="http://schemas.microsoft.com/office/drawing/2014/main" id="{D35686C8-6A14-467A-8591-7274316FFF5D}"/>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E04209DC-77C5-4E96-B26F-FAEFB14E5BC3}"/>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textlink="">
      <xdr:nvSpPr>
        <xdr:cNvPr id="922" name="テキスト ボックス 921">
          <a:extLst>
            <a:ext uri="{FF2B5EF4-FFF2-40B4-BE49-F238E27FC236}">
              <a16:creationId xmlns:a16="http://schemas.microsoft.com/office/drawing/2014/main" id="{B540F171-549D-48E5-8036-179FD4C3B285}"/>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70143A61-8ECC-4E8C-ADF2-D9EA19E1D16F}"/>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924" name="テキスト ボックス 923">
          <a:extLst>
            <a:ext uri="{FF2B5EF4-FFF2-40B4-BE49-F238E27FC236}">
              <a16:creationId xmlns:a16="http://schemas.microsoft.com/office/drawing/2014/main" id="{AC589FF0-67C4-42EF-82AA-4A37A899AC2C}"/>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925" name="【庁舎】&#10;一人当たり面積グラフ枠">
          <a:extLst>
            <a:ext uri="{FF2B5EF4-FFF2-40B4-BE49-F238E27FC236}">
              <a16:creationId xmlns:a16="http://schemas.microsoft.com/office/drawing/2014/main" id="{A12BE01E-09F7-4F6B-B463-62757FF55E82}"/>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18C55EBD-D362-4BE3-BD53-D35ABD399CA3}"/>
            </a:ext>
          </a:extLst>
        </xdr:cNvPr>
        <xdr:cNvCxnSpPr/>
      </xdr:nvCxnSpPr>
      <xdr:spPr>
        <a:xfrm flipV="1">
          <a:off x="19947254" y="17193713"/>
          <a:ext cx="0" cy="1524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textlink="">
      <xdr:nvSpPr>
        <xdr:cNvPr id="927" name="【庁舎】&#10;一人当たり面積最小値テキスト">
          <a:extLst>
            <a:ext uri="{FF2B5EF4-FFF2-40B4-BE49-F238E27FC236}">
              <a16:creationId xmlns:a16="http://schemas.microsoft.com/office/drawing/2014/main" id="{FA7CA374-A01A-42E8-966A-4BDD5EB2D683}"/>
            </a:ext>
          </a:extLst>
        </xdr:cNvPr>
        <xdr:cNvSpPr txBox="1"/>
      </xdr:nvSpPr>
      <xdr:spPr>
        <a:xfrm>
          <a:off x="1998599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461D08BE-CA79-4064-BA92-75F2B3747FE8}"/>
            </a:ext>
          </a:extLst>
        </xdr:cNvPr>
        <xdr:cNvCxnSpPr/>
      </xdr:nvCxnSpPr>
      <xdr:spPr>
        <a:xfrm>
          <a:off x="19885660" y="18718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textlink="">
      <xdr:nvSpPr>
        <xdr:cNvPr id="929" name="【庁舎】&#10;一人当たり面積最大値テキスト">
          <a:extLst>
            <a:ext uri="{FF2B5EF4-FFF2-40B4-BE49-F238E27FC236}">
              <a16:creationId xmlns:a16="http://schemas.microsoft.com/office/drawing/2014/main" id="{71D6B889-3759-4646-A4AF-E342D208B92E}"/>
            </a:ext>
          </a:extLst>
        </xdr:cNvPr>
        <xdr:cNvSpPr txBox="1"/>
      </xdr:nvSpPr>
      <xdr:spPr>
        <a:xfrm>
          <a:off x="19985990" y="1697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2B9AB486-75AF-4E37-8A01-6D94F1FDD934}"/>
            </a:ext>
          </a:extLst>
        </xdr:cNvPr>
        <xdr:cNvCxnSpPr/>
      </xdr:nvCxnSpPr>
      <xdr:spPr>
        <a:xfrm>
          <a:off x="19885660" y="171937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textlink="">
      <xdr:nvSpPr>
        <xdr:cNvPr id="931" name="【庁舎】&#10;一人当たり面積平均値テキスト">
          <a:extLst>
            <a:ext uri="{FF2B5EF4-FFF2-40B4-BE49-F238E27FC236}">
              <a16:creationId xmlns:a16="http://schemas.microsoft.com/office/drawing/2014/main" id="{B286B813-9DD6-41AC-AB3F-B8E0B5357D89}"/>
            </a:ext>
          </a:extLst>
        </xdr:cNvPr>
        <xdr:cNvSpPr txBox="1"/>
      </xdr:nvSpPr>
      <xdr:spPr>
        <a:xfrm>
          <a:off x="19985990" y="182303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textlink="">
      <xdr:nvSpPr>
        <xdr:cNvPr id="932" name="フローチャート: 判断 931">
          <a:extLst>
            <a:ext uri="{FF2B5EF4-FFF2-40B4-BE49-F238E27FC236}">
              <a16:creationId xmlns:a16="http://schemas.microsoft.com/office/drawing/2014/main" id="{0CA4CC89-FB86-4399-B76F-9683BFC39E01}"/>
            </a:ext>
          </a:extLst>
        </xdr:cNvPr>
        <xdr:cNvSpPr/>
      </xdr:nvSpPr>
      <xdr:spPr>
        <a:xfrm>
          <a:off x="19904710" y="182480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textlink="">
      <xdr:nvSpPr>
        <xdr:cNvPr id="933" name="フローチャート: 判断 932">
          <a:extLst>
            <a:ext uri="{FF2B5EF4-FFF2-40B4-BE49-F238E27FC236}">
              <a16:creationId xmlns:a16="http://schemas.microsoft.com/office/drawing/2014/main" id="{93632D6E-A5B9-4C5E-8F09-193708A8BF6F}"/>
            </a:ext>
          </a:extLst>
        </xdr:cNvPr>
        <xdr:cNvSpPr/>
      </xdr:nvSpPr>
      <xdr:spPr>
        <a:xfrm>
          <a:off x="19161760" y="182205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textlink="">
      <xdr:nvSpPr>
        <xdr:cNvPr id="934" name="フローチャート: 判断 933">
          <a:extLst>
            <a:ext uri="{FF2B5EF4-FFF2-40B4-BE49-F238E27FC236}">
              <a16:creationId xmlns:a16="http://schemas.microsoft.com/office/drawing/2014/main" id="{2B7BBBFA-4E4E-4D9F-A55B-485B9D405712}"/>
            </a:ext>
          </a:extLst>
        </xdr:cNvPr>
        <xdr:cNvSpPr/>
      </xdr:nvSpPr>
      <xdr:spPr>
        <a:xfrm>
          <a:off x="18345150" y="182480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textlink="">
      <xdr:nvSpPr>
        <xdr:cNvPr id="935" name="フローチャート: 判断 934">
          <a:extLst>
            <a:ext uri="{FF2B5EF4-FFF2-40B4-BE49-F238E27FC236}">
              <a16:creationId xmlns:a16="http://schemas.microsoft.com/office/drawing/2014/main" id="{D9DD3E3E-084E-4095-A874-3164C701D8EB}"/>
            </a:ext>
          </a:extLst>
        </xdr:cNvPr>
        <xdr:cNvSpPr/>
      </xdr:nvSpPr>
      <xdr:spPr>
        <a:xfrm>
          <a:off x="17547590" y="1825135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98879</xdr:rowOff>
    </xdr:from>
    <xdr:to>
      <xdr:col>98</xdr:col>
      <xdr:colOff>38100</xdr:colOff>
      <xdr:row>106</xdr:row>
      <xdr:rowOff>29029</xdr:rowOff>
    </xdr:to>
    <xdr:sp textlink="">
      <xdr:nvSpPr>
        <xdr:cNvPr id="936" name="フローチャート: 判断 935">
          <a:extLst>
            <a:ext uri="{FF2B5EF4-FFF2-40B4-BE49-F238E27FC236}">
              <a16:creationId xmlns:a16="http://schemas.microsoft.com/office/drawing/2014/main" id="{46E8B8DB-7D69-41F4-AAAC-D8F84FDE4A76}"/>
            </a:ext>
          </a:extLst>
        </xdr:cNvPr>
        <xdr:cNvSpPr/>
      </xdr:nvSpPr>
      <xdr:spPr>
        <a:xfrm>
          <a:off x="16761460" y="1809731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937" name="テキスト ボックス 936">
          <a:extLst>
            <a:ext uri="{FF2B5EF4-FFF2-40B4-BE49-F238E27FC236}">
              <a16:creationId xmlns:a16="http://schemas.microsoft.com/office/drawing/2014/main" id="{51D41CEF-7DC0-4467-989E-8CC1ED2FDF57}"/>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938" name="テキスト ボックス 937">
          <a:extLst>
            <a:ext uri="{FF2B5EF4-FFF2-40B4-BE49-F238E27FC236}">
              <a16:creationId xmlns:a16="http://schemas.microsoft.com/office/drawing/2014/main" id="{2D963CB3-C814-416F-9023-B8F77A416C00}"/>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939" name="テキスト ボックス 938">
          <a:extLst>
            <a:ext uri="{FF2B5EF4-FFF2-40B4-BE49-F238E27FC236}">
              <a16:creationId xmlns:a16="http://schemas.microsoft.com/office/drawing/2014/main" id="{73E09CC7-B8C6-4A15-A88E-BC4F8BA7873F}"/>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940" name="テキスト ボックス 939">
          <a:extLst>
            <a:ext uri="{FF2B5EF4-FFF2-40B4-BE49-F238E27FC236}">
              <a16:creationId xmlns:a16="http://schemas.microsoft.com/office/drawing/2014/main" id="{4199D219-366E-468C-A0A7-5BBFEEC8041F}"/>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941" name="テキスト ボックス 940">
          <a:extLst>
            <a:ext uri="{FF2B5EF4-FFF2-40B4-BE49-F238E27FC236}">
              <a16:creationId xmlns:a16="http://schemas.microsoft.com/office/drawing/2014/main" id="{012E6040-D068-42DA-BA25-9AB857964B4C}"/>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58057</xdr:rowOff>
    </xdr:from>
    <xdr:to>
      <xdr:col>116</xdr:col>
      <xdr:colOff>114300</xdr:colOff>
      <xdr:row>104</xdr:row>
      <xdr:rowOff>159657</xdr:rowOff>
    </xdr:to>
    <xdr:sp textlink="">
      <xdr:nvSpPr>
        <xdr:cNvPr id="942" name="楕円 941">
          <a:extLst>
            <a:ext uri="{FF2B5EF4-FFF2-40B4-BE49-F238E27FC236}">
              <a16:creationId xmlns:a16="http://schemas.microsoft.com/office/drawing/2014/main" id="{D68CB005-1154-4677-B471-CBED3725186F}"/>
            </a:ext>
          </a:extLst>
        </xdr:cNvPr>
        <xdr:cNvSpPr/>
      </xdr:nvSpPr>
      <xdr:spPr>
        <a:xfrm>
          <a:off x="19904710" y="1788504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80934</xdr:rowOff>
    </xdr:from>
    <xdr:ext cx="469744" cy="259045"/>
    <xdr:sp textlink="">
      <xdr:nvSpPr>
        <xdr:cNvPr id="943" name="【庁舎】&#10;一人当たり面積該当値テキスト">
          <a:extLst>
            <a:ext uri="{FF2B5EF4-FFF2-40B4-BE49-F238E27FC236}">
              <a16:creationId xmlns:a16="http://schemas.microsoft.com/office/drawing/2014/main" id="{20CFFDF8-7363-4A2C-8403-A0248659CB86}"/>
            </a:ext>
          </a:extLst>
        </xdr:cNvPr>
        <xdr:cNvSpPr txBox="1"/>
      </xdr:nvSpPr>
      <xdr:spPr>
        <a:xfrm>
          <a:off x="19985990" y="17742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51526</xdr:rowOff>
    </xdr:from>
    <xdr:to>
      <xdr:col>112</xdr:col>
      <xdr:colOff>38100</xdr:colOff>
      <xdr:row>108</xdr:row>
      <xdr:rowOff>153126</xdr:rowOff>
    </xdr:to>
    <xdr:sp textlink="">
      <xdr:nvSpPr>
        <xdr:cNvPr id="944" name="楕円 943">
          <a:extLst>
            <a:ext uri="{FF2B5EF4-FFF2-40B4-BE49-F238E27FC236}">
              <a16:creationId xmlns:a16="http://schemas.microsoft.com/office/drawing/2014/main" id="{EDC46EEA-AC74-4CDE-970B-61468BFF6720}"/>
            </a:ext>
          </a:extLst>
        </xdr:cNvPr>
        <xdr:cNvSpPr/>
      </xdr:nvSpPr>
      <xdr:spPr>
        <a:xfrm>
          <a:off x="19161760" y="185719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108857</xdr:rowOff>
    </xdr:from>
    <xdr:to>
      <xdr:col>116</xdr:col>
      <xdr:colOff>63500</xdr:colOff>
      <xdr:row>108</xdr:row>
      <xdr:rowOff>102326</xdr:rowOff>
    </xdr:to>
    <xdr:cxnSp macro="">
      <xdr:nvCxnSpPr>
        <xdr:cNvPr id="945" name="直線コネクタ 944">
          <a:extLst>
            <a:ext uri="{FF2B5EF4-FFF2-40B4-BE49-F238E27FC236}">
              <a16:creationId xmlns:a16="http://schemas.microsoft.com/office/drawing/2014/main" id="{928D1BDC-C559-4D6D-B8DE-A050E6D0DFBD}"/>
            </a:ext>
          </a:extLst>
        </xdr:cNvPr>
        <xdr:cNvCxnSpPr/>
      </xdr:nvCxnSpPr>
      <xdr:spPr>
        <a:xfrm flipV="1">
          <a:off x="19204940" y="17937752"/>
          <a:ext cx="742950" cy="67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48261</xdr:rowOff>
    </xdr:from>
    <xdr:to>
      <xdr:col>107</xdr:col>
      <xdr:colOff>101600</xdr:colOff>
      <xdr:row>108</xdr:row>
      <xdr:rowOff>149861</xdr:rowOff>
    </xdr:to>
    <xdr:sp textlink="">
      <xdr:nvSpPr>
        <xdr:cNvPr id="946" name="楕円 945">
          <a:extLst>
            <a:ext uri="{FF2B5EF4-FFF2-40B4-BE49-F238E27FC236}">
              <a16:creationId xmlns:a16="http://schemas.microsoft.com/office/drawing/2014/main" id="{B856D297-2C7C-4245-94C8-EF3AAEC843BC}"/>
            </a:ext>
          </a:extLst>
        </xdr:cNvPr>
        <xdr:cNvSpPr/>
      </xdr:nvSpPr>
      <xdr:spPr>
        <a:xfrm>
          <a:off x="18345150" y="1856676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99061</xdr:rowOff>
    </xdr:from>
    <xdr:to>
      <xdr:col>111</xdr:col>
      <xdr:colOff>177800</xdr:colOff>
      <xdr:row>108</xdr:row>
      <xdr:rowOff>102326</xdr:rowOff>
    </xdr:to>
    <xdr:cxnSp macro="">
      <xdr:nvCxnSpPr>
        <xdr:cNvPr id="947" name="直線コネクタ 946">
          <a:extLst>
            <a:ext uri="{FF2B5EF4-FFF2-40B4-BE49-F238E27FC236}">
              <a16:creationId xmlns:a16="http://schemas.microsoft.com/office/drawing/2014/main" id="{27D9E35C-EBB3-420D-A003-27A599423447}"/>
            </a:ext>
          </a:extLst>
        </xdr:cNvPr>
        <xdr:cNvCxnSpPr/>
      </xdr:nvCxnSpPr>
      <xdr:spPr>
        <a:xfrm>
          <a:off x="18399760" y="18611851"/>
          <a:ext cx="80518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51526</xdr:rowOff>
    </xdr:from>
    <xdr:to>
      <xdr:col>102</xdr:col>
      <xdr:colOff>165100</xdr:colOff>
      <xdr:row>108</xdr:row>
      <xdr:rowOff>153126</xdr:rowOff>
    </xdr:to>
    <xdr:sp textlink="">
      <xdr:nvSpPr>
        <xdr:cNvPr id="948" name="楕円 947">
          <a:extLst>
            <a:ext uri="{FF2B5EF4-FFF2-40B4-BE49-F238E27FC236}">
              <a16:creationId xmlns:a16="http://schemas.microsoft.com/office/drawing/2014/main" id="{8FE4F2B9-B526-41EA-A8F6-BFAC3C3106F4}"/>
            </a:ext>
          </a:extLst>
        </xdr:cNvPr>
        <xdr:cNvSpPr/>
      </xdr:nvSpPr>
      <xdr:spPr>
        <a:xfrm>
          <a:off x="17547590" y="1857193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99061</xdr:rowOff>
    </xdr:from>
    <xdr:to>
      <xdr:col>107</xdr:col>
      <xdr:colOff>50800</xdr:colOff>
      <xdr:row>108</xdr:row>
      <xdr:rowOff>102326</xdr:rowOff>
    </xdr:to>
    <xdr:cxnSp macro="">
      <xdr:nvCxnSpPr>
        <xdr:cNvPr id="949" name="直線コネクタ 948">
          <a:extLst>
            <a:ext uri="{FF2B5EF4-FFF2-40B4-BE49-F238E27FC236}">
              <a16:creationId xmlns:a16="http://schemas.microsoft.com/office/drawing/2014/main" id="{9AF3A326-ADEC-4F29-A707-4B2F5C44418F}"/>
            </a:ext>
          </a:extLst>
        </xdr:cNvPr>
        <xdr:cNvCxnSpPr/>
      </xdr:nvCxnSpPr>
      <xdr:spPr>
        <a:xfrm flipV="1">
          <a:off x="17602200" y="18611851"/>
          <a:ext cx="79756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61323</xdr:rowOff>
    </xdr:from>
    <xdr:to>
      <xdr:col>98</xdr:col>
      <xdr:colOff>38100</xdr:colOff>
      <xdr:row>108</xdr:row>
      <xdr:rowOff>162923</xdr:rowOff>
    </xdr:to>
    <xdr:sp textlink="">
      <xdr:nvSpPr>
        <xdr:cNvPr id="950" name="楕円 949">
          <a:extLst>
            <a:ext uri="{FF2B5EF4-FFF2-40B4-BE49-F238E27FC236}">
              <a16:creationId xmlns:a16="http://schemas.microsoft.com/office/drawing/2014/main" id="{9194FBE9-4386-4A85-9876-23C310C3C54B}"/>
            </a:ext>
          </a:extLst>
        </xdr:cNvPr>
        <xdr:cNvSpPr/>
      </xdr:nvSpPr>
      <xdr:spPr>
        <a:xfrm>
          <a:off x="16761460" y="1857411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102326</xdr:rowOff>
    </xdr:from>
    <xdr:to>
      <xdr:col>102</xdr:col>
      <xdr:colOff>114300</xdr:colOff>
      <xdr:row>108</xdr:row>
      <xdr:rowOff>112123</xdr:rowOff>
    </xdr:to>
    <xdr:cxnSp macro="">
      <xdr:nvCxnSpPr>
        <xdr:cNvPr id="951" name="直線コネクタ 950">
          <a:extLst>
            <a:ext uri="{FF2B5EF4-FFF2-40B4-BE49-F238E27FC236}">
              <a16:creationId xmlns:a16="http://schemas.microsoft.com/office/drawing/2014/main" id="{FAEA85D8-511E-4973-8A98-186688E37572}"/>
            </a:ext>
          </a:extLst>
        </xdr:cNvPr>
        <xdr:cNvCxnSpPr/>
      </xdr:nvCxnSpPr>
      <xdr:spPr>
        <a:xfrm flipV="1">
          <a:off x="16804640" y="18615116"/>
          <a:ext cx="797560" cy="13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textlink="">
      <xdr:nvSpPr>
        <xdr:cNvPr id="952" name="n_1aveValue【庁舎】&#10;一人当たり面積">
          <a:extLst>
            <a:ext uri="{FF2B5EF4-FFF2-40B4-BE49-F238E27FC236}">
              <a16:creationId xmlns:a16="http://schemas.microsoft.com/office/drawing/2014/main" id="{0ADF9489-330D-4083-B001-1EC37C5CD233}"/>
            </a:ext>
          </a:extLst>
        </xdr:cNvPr>
        <xdr:cNvSpPr txBox="1"/>
      </xdr:nvSpPr>
      <xdr:spPr>
        <a:xfrm>
          <a:off x="18982132" y="1799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textlink="">
      <xdr:nvSpPr>
        <xdr:cNvPr id="953" name="n_2aveValue【庁舎】&#10;一人当たり面積">
          <a:extLst>
            <a:ext uri="{FF2B5EF4-FFF2-40B4-BE49-F238E27FC236}">
              <a16:creationId xmlns:a16="http://schemas.microsoft.com/office/drawing/2014/main" id="{DBCFD9D3-33E5-4CA3-B4BA-D3B580B7DC38}"/>
            </a:ext>
          </a:extLst>
        </xdr:cNvPr>
        <xdr:cNvSpPr txBox="1"/>
      </xdr:nvSpPr>
      <xdr:spPr>
        <a:xfrm>
          <a:off x="18182032" y="18019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textlink="">
      <xdr:nvSpPr>
        <xdr:cNvPr id="954" name="n_3aveValue【庁舎】&#10;一人当たり面積">
          <a:extLst>
            <a:ext uri="{FF2B5EF4-FFF2-40B4-BE49-F238E27FC236}">
              <a16:creationId xmlns:a16="http://schemas.microsoft.com/office/drawing/2014/main" id="{A13102A7-910C-4E2A-BDCE-C1AFA56489D3}"/>
            </a:ext>
          </a:extLst>
        </xdr:cNvPr>
        <xdr:cNvSpPr txBox="1"/>
      </xdr:nvSpPr>
      <xdr:spPr>
        <a:xfrm>
          <a:off x="17384472" y="18022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45556</xdr:rowOff>
    </xdr:from>
    <xdr:ext cx="469744" cy="259045"/>
    <xdr:sp textlink="">
      <xdr:nvSpPr>
        <xdr:cNvPr id="955" name="n_4aveValue【庁舎】&#10;一人当たり面積">
          <a:extLst>
            <a:ext uri="{FF2B5EF4-FFF2-40B4-BE49-F238E27FC236}">
              <a16:creationId xmlns:a16="http://schemas.microsoft.com/office/drawing/2014/main" id="{D2233DB7-7B17-4AF5-80D3-1A0EED5B0701}"/>
            </a:ext>
          </a:extLst>
        </xdr:cNvPr>
        <xdr:cNvSpPr txBox="1"/>
      </xdr:nvSpPr>
      <xdr:spPr>
        <a:xfrm>
          <a:off x="16588817" y="17878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144253</xdr:rowOff>
    </xdr:from>
    <xdr:ext cx="469744" cy="259045"/>
    <xdr:sp textlink="">
      <xdr:nvSpPr>
        <xdr:cNvPr id="956" name="n_1mainValue【庁舎】&#10;一人当たり面積">
          <a:extLst>
            <a:ext uri="{FF2B5EF4-FFF2-40B4-BE49-F238E27FC236}">
              <a16:creationId xmlns:a16="http://schemas.microsoft.com/office/drawing/2014/main" id="{55FFFCD6-CBFE-4C2D-AA14-BF55EE77CC05}"/>
            </a:ext>
          </a:extLst>
        </xdr:cNvPr>
        <xdr:cNvSpPr txBox="1"/>
      </xdr:nvSpPr>
      <xdr:spPr>
        <a:xfrm>
          <a:off x="18982132" y="1865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140988</xdr:rowOff>
    </xdr:from>
    <xdr:ext cx="469744" cy="259045"/>
    <xdr:sp textlink="">
      <xdr:nvSpPr>
        <xdr:cNvPr id="957" name="n_2mainValue【庁舎】&#10;一人当たり面積">
          <a:extLst>
            <a:ext uri="{FF2B5EF4-FFF2-40B4-BE49-F238E27FC236}">
              <a16:creationId xmlns:a16="http://schemas.microsoft.com/office/drawing/2014/main" id="{EC5A1F97-AD36-485D-A818-7DA9EF4069B5}"/>
            </a:ext>
          </a:extLst>
        </xdr:cNvPr>
        <xdr:cNvSpPr txBox="1"/>
      </xdr:nvSpPr>
      <xdr:spPr>
        <a:xfrm>
          <a:off x="18182032" y="18655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144253</xdr:rowOff>
    </xdr:from>
    <xdr:ext cx="469744" cy="259045"/>
    <xdr:sp textlink="">
      <xdr:nvSpPr>
        <xdr:cNvPr id="958" name="n_3mainValue【庁舎】&#10;一人当たり面積">
          <a:extLst>
            <a:ext uri="{FF2B5EF4-FFF2-40B4-BE49-F238E27FC236}">
              <a16:creationId xmlns:a16="http://schemas.microsoft.com/office/drawing/2014/main" id="{05802D37-4ABF-4357-8EEE-0B683A01E6C0}"/>
            </a:ext>
          </a:extLst>
        </xdr:cNvPr>
        <xdr:cNvSpPr txBox="1"/>
      </xdr:nvSpPr>
      <xdr:spPr>
        <a:xfrm>
          <a:off x="17384472" y="1865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154050</xdr:rowOff>
    </xdr:from>
    <xdr:ext cx="469744" cy="259045"/>
    <xdr:sp textlink="">
      <xdr:nvSpPr>
        <xdr:cNvPr id="959" name="n_4mainValue【庁舎】&#10;一人当たり面積">
          <a:extLst>
            <a:ext uri="{FF2B5EF4-FFF2-40B4-BE49-F238E27FC236}">
              <a16:creationId xmlns:a16="http://schemas.microsoft.com/office/drawing/2014/main" id="{7B443566-9852-42FD-B737-204876CAB818}"/>
            </a:ext>
          </a:extLst>
        </xdr:cNvPr>
        <xdr:cNvSpPr txBox="1"/>
      </xdr:nvSpPr>
      <xdr:spPr>
        <a:xfrm>
          <a:off x="16588817" y="1867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960" name="正方形/長方形 959">
          <a:extLst>
            <a:ext uri="{FF2B5EF4-FFF2-40B4-BE49-F238E27FC236}">
              <a16:creationId xmlns:a16="http://schemas.microsoft.com/office/drawing/2014/main" id="{FA85FB8B-C028-4662-930F-B8492F02CB8C}"/>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961" name="正方形/長方形 960">
          <a:extLst>
            <a:ext uri="{FF2B5EF4-FFF2-40B4-BE49-F238E27FC236}">
              <a16:creationId xmlns:a16="http://schemas.microsoft.com/office/drawing/2014/main" id="{EB76A9D2-F705-42E6-AFA5-29A68ED36033}"/>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962" name="テキスト ボックス 961">
          <a:extLst>
            <a:ext uri="{FF2B5EF4-FFF2-40B4-BE49-F238E27FC236}">
              <a16:creationId xmlns:a16="http://schemas.microsoft.com/office/drawing/2014/main" id="{60DA08BB-39BF-4C79-9251-08E63D8CBF31}"/>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図書館，市民会館，庁舎である。図書館は，築後４０年以上が経過し老朽化が進行しているため，長寿命化対策のための改修等が必要な状況である。市民会館も築後４０年以上が経過している。令和４年度に耐震改修工事が完了したことにより有形固定資産減価資産償却率は減少した。</a:t>
          </a:r>
        </a:p>
        <a:p>
          <a:r>
            <a:rPr kumimoji="1" lang="ja-JP" altLang="en-US" sz="1300">
              <a:latin typeface="ＭＳ Ｐゴシック" panose="020B0600070205080204" pitchFamily="50" charset="-128"/>
              <a:ea typeface="ＭＳ Ｐゴシック" panose="020B0600070205080204" pitchFamily="50" charset="-128"/>
            </a:rPr>
            <a:t>　また，庁舎については，築後５０年を経過し耐震基準も満たしていなかったいなかったが，このたび令和４年度から着工していた新庁舎棟及び議会棟が令和６年度に竣工したことにより，有形固定資産減価償却率は大幅に減少した。</a:t>
          </a:r>
        </a:p>
      </xdr:txBody>
    </xdr:sp>
    <xdr:clientData/>
  </xdr:twoCellAnchor>
</xdr:wsDr>
</file>

<file path=xl/externalLinks/_rels/externalLink1.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71">
          <cell r="B71" t="str">
            <v>R04</v>
          </cell>
          <cell r="C71" t="str">
            <v>R05</v>
          </cell>
          <cell r="D71" t="str">
            <v>R06</v>
          </cell>
        </row>
        <row r="72">
          <cell r="A72" t="str">
            <v>財政調整基金</v>
          </cell>
          <cell r="B72">
            <v>6961</v>
          </cell>
          <cell r="C72">
            <v>7561</v>
          </cell>
          <cell r="D72">
            <v>7763</v>
          </cell>
        </row>
        <row r="73">
          <cell r="A73" t="str">
            <v>減債基金</v>
          </cell>
          <cell r="B73">
            <v>1303</v>
          </cell>
          <cell r="C73">
            <v>1383</v>
          </cell>
          <cell r="D73">
            <v>1448</v>
          </cell>
        </row>
        <row r="74">
          <cell r="A74" t="str">
            <v>その他特定目的基金</v>
          </cell>
          <cell r="B74">
            <v>6788</v>
          </cell>
          <cell r="C74">
            <v>7328</v>
          </cell>
          <cell r="D74">
            <v>6581</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_rels/sheet8.xml.rels>&#65279;<?xml version="1.0" encoding="utf-8" standalone="yes"?>
<Relationships xmlns="http://schemas.openxmlformats.org/package/2006/relationships"><Relationship Id="rId2" Type="http://schemas.openxmlformats.org/officeDocument/2006/relationships/drawing" Target="../drawings/drawing7.xml" /></Relationships>
</file>

<file path=xl/worksheets/_rels/sheet9.xml.rels>&#65279;<?xml version="1.0" encoding="utf-8" standalone="yes"?>
<Relationships xmlns="http://schemas.openxmlformats.org/package/2006/relationships"><Relationship Id="rId2" Type="http://schemas.openxmlformats.org/officeDocument/2006/relationships/drawing" Target="../drawings/drawing8.xml" /></Relationships>
</file>

<file path=xl/worksheets/_rels/sheet10.xml.rels>&#65279;<?xml version="1.0" encoding="utf-8" standalone="yes"?>
<Relationships xmlns="http://schemas.openxmlformats.org/package/2006/relationships"><Relationship Id="rId2" Type="http://schemas.openxmlformats.org/officeDocument/2006/relationships/drawing" Target="../drawings/drawing9.xml" /></Relationships>
</file>

<file path=xl/worksheets/_rels/sheet11.xml.rels>&#65279;<?xml version="1.0" encoding="utf-8" standalone="yes"?>
<Relationships xmlns="http://schemas.openxmlformats.org/package/2006/relationships"><Relationship Id="rId2" Type="http://schemas.openxmlformats.org/officeDocument/2006/relationships/drawing" Target="../drawings/drawing10.xml" /></Relationships>
</file>

<file path=xl/worksheets/_rels/sheet12.xml.rels>&#65279;<?xml version="1.0" encoding="utf-8" standalone="yes"?>
<Relationships xmlns="http://schemas.openxmlformats.org/package/2006/relationships"><Relationship Id="rId2" Type="http://schemas.openxmlformats.org/officeDocument/2006/relationships/drawing" Target="../drawings/drawing11.xml" /></Relationships>
</file>

<file path=xl/worksheets/_rels/sheet13.xml.rels>&#65279;<?xml version="1.0" encoding="utf-8" standalone="yes"?>
<Relationships xmlns="http://schemas.openxmlformats.org/package/2006/relationships"><Relationship Id="rId2" Type="http://schemas.openxmlformats.org/officeDocument/2006/relationships/drawing" Target="../drawings/drawing12.xml" /></Relationships>
</file>

<file path=xl/worksheets/_rels/sheet14.xml.rels>&#65279;<?xml version="1.0" encoding="utf-8" standalone="yes"?>
<Relationships xmlns="http://schemas.openxmlformats.org/package/2006/relationships"><Relationship Id="rId2" Type="http://schemas.openxmlformats.org/officeDocument/2006/relationships/drawing" Target="../drawings/drawing13.xml" /></Relationships>
</file>

<file path=xl/worksheets/_rels/sheet15.xml.rels>&#65279;<?xml version="1.0" encoding="utf-8" standalone="yes"?>
<Relationships xmlns="http://schemas.openxmlformats.org/package/2006/relationships"><Relationship Id="rId2" Type="http://schemas.openxmlformats.org/officeDocument/2006/relationships/drawing" Target="../drawings/drawing14.xml" /></Relationships>
</file>

<file path=xl/worksheets/_rels/sheet16.xml.rels>&#65279;<?xml version="1.0" encoding="utf-8" standalone="yes"?>
<Relationships xmlns="http://schemas.openxmlformats.org/package/2006/relationships"><Relationship Id="rId2" Type="http://schemas.openxmlformats.org/officeDocument/2006/relationships/drawing" Target="../drawings/drawing15.xml" /></Relationships>
</file>

<file path=xl/worksheets/_rels/sheet1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L24" sqref="L24:P24"/>
    </sheetView>
  </sheetViews>
  <sheetFormatPr defaultColWidth="0" defaultRowHeight="10.8" zeroHeight="1" x14ac:dyDescent="0.2"/>
  <cols>
    <col min="1" max="11" width="2.109375" style="163" customWidth="1"/>
    <col min="12" max="12" width="2.21875" style="163" customWidth="1"/>
    <col min="13" max="17" width="2.33203125" style="163" customWidth="1"/>
    <col min="18" max="119" width="2.109375" style="163" customWidth="1"/>
    <col min="120" max="16384" width="0" style="163"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4"/>
      <c r="DK1" s="164"/>
      <c r="DL1" s="164"/>
      <c r="DM1" s="164"/>
      <c r="DN1" s="164"/>
      <c r="DO1" s="164"/>
    </row>
    <row r="2" spans="1:119" ht="24" thickBot="1" x14ac:dyDescent="0.25">
      <c r="B2" s="165" t="s">
        <v>77</v>
      </c>
      <c r="C2" s="165"/>
      <c r="D2" s="166"/>
    </row>
    <row r="3" spans="1:119" ht="18.75" customHeight="1" thickBot="1" x14ac:dyDescent="0.25">
      <c r="A3" s="164"/>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4"/>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36869714</v>
      </c>
      <c r="BO4" s="485"/>
      <c r="BP4" s="485"/>
      <c r="BQ4" s="485"/>
      <c r="BR4" s="485"/>
      <c r="BS4" s="485"/>
      <c r="BT4" s="485"/>
      <c r="BU4" s="486"/>
      <c r="BV4" s="484">
        <v>30379580</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5</v>
      </c>
      <c r="CU4" s="625"/>
      <c r="CV4" s="625"/>
      <c r="CW4" s="625"/>
      <c r="CX4" s="625"/>
      <c r="CY4" s="625"/>
      <c r="CZ4" s="625"/>
      <c r="DA4" s="626"/>
      <c r="DB4" s="624">
        <v>2.1</v>
      </c>
      <c r="DC4" s="625"/>
      <c r="DD4" s="625"/>
      <c r="DE4" s="625"/>
      <c r="DF4" s="625"/>
      <c r="DG4" s="625"/>
      <c r="DH4" s="625"/>
      <c r="DI4" s="626"/>
    </row>
    <row r="5" spans="1:119" ht="18.75" customHeight="1" x14ac:dyDescent="0.2">
      <c r="A5" s="164"/>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35519420</v>
      </c>
      <c r="BO5" s="456"/>
      <c r="BP5" s="456"/>
      <c r="BQ5" s="456"/>
      <c r="BR5" s="456"/>
      <c r="BS5" s="456"/>
      <c r="BT5" s="456"/>
      <c r="BU5" s="457"/>
      <c r="BV5" s="455">
        <v>29882870</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91.9</v>
      </c>
      <c r="CU5" s="453"/>
      <c r="CV5" s="453"/>
      <c r="CW5" s="453"/>
      <c r="CX5" s="453"/>
      <c r="CY5" s="453"/>
      <c r="CZ5" s="453"/>
      <c r="DA5" s="454"/>
      <c r="DB5" s="452">
        <v>94.6</v>
      </c>
      <c r="DC5" s="453"/>
      <c r="DD5" s="453"/>
      <c r="DE5" s="453"/>
      <c r="DF5" s="453"/>
      <c r="DG5" s="453"/>
      <c r="DH5" s="453"/>
      <c r="DI5" s="454"/>
    </row>
    <row r="6" spans="1:119" ht="18.75" customHeight="1" x14ac:dyDescent="0.2">
      <c r="A6" s="164"/>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1350294</v>
      </c>
      <c r="BO6" s="456"/>
      <c r="BP6" s="456"/>
      <c r="BQ6" s="456"/>
      <c r="BR6" s="456"/>
      <c r="BS6" s="456"/>
      <c r="BT6" s="456"/>
      <c r="BU6" s="457"/>
      <c r="BV6" s="455">
        <v>496710</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92.3</v>
      </c>
      <c r="CU6" s="599"/>
      <c r="CV6" s="599"/>
      <c r="CW6" s="599"/>
      <c r="CX6" s="599"/>
      <c r="CY6" s="599"/>
      <c r="CZ6" s="599"/>
      <c r="DA6" s="600"/>
      <c r="DB6" s="598">
        <v>95.4</v>
      </c>
      <c r="DC6" s="599"/>
      <c r="DD6" s="599"/>
      <c r="DE6" s="599"/>
      <c r="DF6" s="599"/>
      <c r="DG6" s="599"/>
      <c r="DH6" s="599"/>
      <c r="DI6" s="600"/>
    </row>
    <row r="7" spans="1:119" ht="18.75" customHeight="1" x14ac:dyDescent="0.2">
      <c r="A7" s="164"/>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439080</v>
      </c>
      <c r="BO7" s="456"/>
      <c r="BP7" s="456"/>
      <c r="BQ7" s="456"/>
      <c r="BR7" s="456"/>
      <c r="BS7" s="456"/>
      <c r="BT7" s="456"/>
      <c r="BU7" s="457"/>
      <c r="BV7" s="455">
        <v>123657</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18150227</v>
      </c>
      <c r="CU7" s="456"/>
      <c r="CV7" s="456"/>
      <c r="CW7" s="456"/>
      <c r="CX7" s="456"/>
      <c r="CY7" s="456"/>
      <c r="CZ7" s="456"/>
      <c r="DA7" s="457"/>
      <c r="DB7" s="455">
        <v>17443024</v>
      </c>
      <c r="DC7" s="456"/>
      <c r="DD7" s="456"/>
      <c r="DE7" s="456"/>
      <c r="DF7" s="456"/>
      <c r="DG7" s="456"/>
      <c r="DH7" s="456"/>
      <c r="DI7" s="457"/>
    </row>
    <row r="8" spans="1:119" ht="18.75" customHeight="1" thickBot="1" x14ac:dyDescent="0.25">
      <c r="A8" s="164"/>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911214</v>
      </c>
      <c r="BO8" s="456"/>
      <c r="BP8" s="456"/>
      <c r="BQ8" s="456"/>
      <c r="BR8" s="456"/>
      <c r="BS8" s="456"/>
      <c r="BT8" s="456"/>
      <c r="BU8" s="457"/>
      <c r="BV8" s="455">
        <v>373053</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0.56000000000000005</v>
      </c>
      <c r="CU8" s="559"/>
      <c r="CV8" s="559"/>
      <c r="CW8" s="559"/>
      <c r="CX8" s="559"/>
      <c r="CY8" s="559"/>
      <c r="CZ8" s="559"/>
      <c r="DA8" s="560"/>
      <c r="DB8" s="558">
        <v>0.56000000000000005</v>
      </c>
      <c r="DC8" s="559"/>
      <c r="DD8" s="559"/>
      <c r="DE8" s="559"/>
      <c r="DF8" s="559"/>
      <c r="DG8" s="559"/>
      <c r="DH8" s="559"/>
      <c r="DI8" s="560"/>
    </row>
    <row r="9" spans="1:119" ht="18.75" customHeight="1" thickBot="1" x14ac:dyDescent="0.25">
      <c r="A9" s="164"/>
      <c r="B9" s="587" t="s">
        <v>106</v>
      </c>
      <c r="C9" s="588"/>
      <c r="D9" s="588"/>
      <c r="E9" s="588"/>
      <c r="F9" s="588"/>
      <c r="G9" s="588"/>
      <c r="H9" s="588"/>
      <c r="I9" s="588"/>
      <c r="J9" s="588"/>
      <c r="K9" s="506"/>
      <c r="L9" s="589" t="s">
        <v>107</v>
      </c>
      <c r="M9" s="590"/>
      <c r="N9" s="590"/>
      <c r="O9" s="590"/>
      <c r="P9" s="590"/>
      <c r="Q9" s="591"/>
      <c r="R9" s="592">
        <v>69030</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538161</v>
      </c>
      <c r="BO9" s="456"/>
      <c r="BP9" s="456"/>
      <c r="BQ9" s="456"/>
      <c r="BR9" s="456"/>
      <c r="BS9" s="456"/>
      <c r="BT9" s="456"/>
      <c r="BU9" s="457"/>
      <c r="BV9" s="455">
        <v>-775823</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11.5</v>
      </c>
      <c r="CU9" s="453"/>
      <c r="CV9" s="453"/>
      <c r="CW9" s="453"/>
      <c r="CX9" s="453"/>
      <c r="CY9" s="453"/>
      <c r="CZ9" s="453"/>
      <c r="DA9" s="454"/>
      <c r="DB9" s="452">
        <v>12.3</v>
      </c>
      <c r="DC9" s="453"/>
      <c r="DD9" s="453"/>
      <c r="DE9" s="453"/>
      <c r="DF9" s="453"/>
      <c r="DG9" s="453"/>
      <c r="DH9" s="453"/>
      <c r="DI9" s="454"/>
    </row>
    <row r="10" spans="1:119" ht="18.75" customHeight="1" thickBot="1" x14ac:dyDescent="0.25">
      <c r="A10" s="164"/>
      <c r="B10" s="587"/>
      <c r="C10" s="588"/>
      <c r="D10" s="588"/>
      <c r="E10" s="588"/>
      <c r="F10" s="588"/>
      <c r="G10" s="588"/>
      <c r="H10" s="588"/>
      <c r="I10" s="588"/>
      <c r="J10" s="588"/>
      <c r="K10" s="506"/>
      <c r="L10" s="411" t="s">
        <v>112</v>
      </c>
      <c r="M10" s="412"/>
      <c r="N10" s="412"/>
      <c r="O10" s="412"/>
      <c r="P10" s="412"/>
      <c r="Q10" s="413"/>
      <c r="R10" s="408">
        <v>66855</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90</v>
      </c>
      <c r="AV10" s="514"/>
      <c r="AW10" s="514"/>
      <c r="AX10" s="514"/>
      <c r="AY10" s="469" t="s">
        <v>114</v>
      </c>
      <c r="AZ10" s="470"/>
      <c r="BA10" s="470"/>
      <c r="BB10" s="470"/>
      <c r="BC10" s="470"/>
      <c r="BD10" s="470"/>
      <c r="BE10" s="470"/>
      <c r="BF10" s="470"/>
      <c r="BG10" s="470"/>
      <c r="BH10" s="470"/>
      <c r="BI10" s="470"/>
      <c r="BJ10" s="470"/>
      <c r="BK10" s="470"/>
      <c r="BL10" s="470"/>
      <c r="BM10" s="471"/>
      <c r="BN10" s="455">
        <v>201616</v>
      </c>
      <c r="BO10" s="456"/>
      <c r="BP10" s="456"/>
      <c r="BQ10" s="456"/>
      <c r="BR10" s="456"/>
      <c r="BS10" s="456"/>
      <c r="BT10" s="456"/>
      <c r="BU10" s="457"/>
      <c r="BV10" s="455">
        <v>600108</v>
      </c>
      <c r="BW10" s="456"/>
      <c r="BX10" s="456"/>
      <c r="BY10" s="456"/>
      <c r="BZ10" s="456"/>
      <c r="CA10" s="456"/>
      <c r="CB10" s="456"/>
      <c r="CC10" s="457"/>
      <c r="CD10" s="167" t="s">
        <v>115</v>
      </c>
      <c r="CE10" s="168"/>
      <c r="CF10" s="168"/>
      <c r="CG10" s="168"/>
      <c r="CH10" s="168"/>
      <c r="CI10" s="168"/>
      <c r="CJ10" s="168"/>
      <c r="CK10" s="168"/>
      <c r="CL10" s="168"/>
      <c r="CM10" s="168"/>
      <c r="CN10" s="168"/>
      <c r="CO10" s="168"/>
      <c r="CP10" s="168"/>
      <c r="CQ10" s="168"/>
      <c r="CR10" s="168"/>
      <c r="CS10" s="169"/>
      <c r="CT10" s="170"/>
      <c r="CU10" s="171"/>
      <c r="CV10" s="171"/>
      <c r="CW10" s="171"/>
      <c r="CX10" s="171"/>
      <c r="CY10" s="171"/>
      <c r="CZ10" s="171"/>
      <c r="DA10" s="172"/>
      <c r="DB10" s="170"/>
      <c r="DC10" s="171"/>
      <c r="DD10" s="171"/>
      <c r="DE10" s="171"/>
      <c r="DF10" s="171"/>
      <c r="DG10" s="171"/>
      <c r="DH10" s="171"/>
      <c r="DI10" s="172"/>
    </row>
    <row r="11" spans="1:119" ht="18.75" customHeight="1" thickBot="1" x14ac:dyDescent="0.25">
      <c r="A11" s="164"/>
      <c r="B11" s="587"/>
      <c r="C11" s="588"/>
      <c r="D11" s="588"/>
      <c r="E11" s="588"/>
      <c r="F11" s="588"/>
      <c r="G11" s="588"/>
      <c r="H11" s="588"/>
      <c r="I11" s="588"/>
      <c r="J11" s="588"/>
      <c r="K11" s="506"/>
      <c r="L11" s="416" t="s">
        <v>116</v>
      </c>
      <c r="M11" s="417"/>
      <c r="N11" s="417"/>
      <c r="O11" s="417"/>
      <c r="P11" s="417"/>
      <c r="Q11" s="418"/>
      <c r="R11" s="584" t="s">
        <v>117</v>
      </c>
      <c r="S11" s="585"/>
      <c r="T11" s="585"/>
      <c r="U11" s="585"/>
      <c r="V11" s="586"/>
      <c r="W11" s="596"/>
      <c r="X11" s="406"/>
      <c r="Y11" s="406"/>
      <c r="Z11" s="406"/>
      <c r="AA11" s="406"/>
      <c r="AB11" s="406"/>
      <c r="AC11" s="406"/>
      <c r="AD11" s="406"/>
      <c r="AE11" s="406"/>
      <c r="AF11" s="406"/>
      <c r="AG11" s="406"/>
      <c r="AH11" s="406"/>
      <c r="AI11" s="406"/>
      <c r="AJ11" s="406"/>
      <c r="AK11" s="406"/>
      <c r="AL11" s="597"/>
      <c r="AM11" s="512" t="s">
        <v>118</v>
      </c>
      <c r="AN11" s="412"/>
      <c r="AO11" s="412"/>
      <c r="AP11" s="412"/>
      <c r="AQ11" s="412"/>
      <c r="AR11" s="412"/>
      <c r="AS11" s="412"/>
      <c r="AT11" s="413"/>
      <c r="AU11" s="513" t="s">
        <v>119</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2">
      <c r="A12" s="164"/>
      <c r="B12" s="561" t="s">
        <v>123</v>
      </c>
      <c r="C12" s="562"/>
      <c r="D12" s="562"/>
      <c r="E12" s="562"/>
      <c r="F12" s="562"/>
      <c r="G12" s="562"/>
      <c r="H12" s="562"/>
      <c r="I12" s="562"/>
      <c r="J12" s="562"/>
      <c r="K12" s="563"/>
      <c r="L12" s="570" t="s">
        <v>124</v>
      </c>
      <c r="M12" s="571"/>
      <c r="N12" s="571"/>
      <c r="O12" s="571"/>
      <c r="P12" s="571"/>
      <c r="Q12" s="572"/>
      <c r="R12" s="573">
        <v>69625</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2">
      <c r="A13" s="164"/>
      <c r="B13" s="564"/>
      <c r="C13" s="565"/>
      <c r="D13" s="565"/>
      <c r="E13" s="565"/>
      <c r="F13" s="565"/>
      <c r="G13" s="565"/>
      <c r="H13" s="565"/>
      <c r="I13" s="565"/>
      <c r="J13" s="565"/>
      <c r="K13" s="566"/>
      <c r="L13" s="173"/>
      <c r="M13" s="539" t="s">
        <v>130</v>
      </c>
      <c r="N13" s="540"/>
      <c r="O13" s="540"/>
      <c r="P13" s="540"/>
      <c r="Q13" s="541"/>
      <c r="R13" s="542">
        <v>67682</v>
      </c>
      <c r="S13" s="543"/>
      <c r="T13" s="543"/>
      <c r="U13" s="543"/>
      <c r="V13" s="544"/>
      <c r="W13" s="545" t="s">
        <v>131</v>
      </c>
      <c r="X13" s="441"/>
      <c r="Y13" s="441"/>
      <c r="Z13" s="441"/>
      <c r="AA13" s="441"/>
      <c r="AB13" s="442"/>
      <c r="AC13" s="408">
        <v>1314</v>
      </c>
      <c r="AD13" s="409"/>
      <c r="AE13" s="409"/>
      <c r="AF13" s="409"/>
      <c r="AG13" s="410"/>
      <c r="AH13" s="408">
        <v>1453</v>
      </c>
      <c r="AI13" s="409"/>
      <c r="AJ13" s="409"/>
      <c r="AK13" s="409"/>
      <c r="AL13" s="468"/>
      <c r="AM13" s="512" t="s">
        <v>132</v>
      </c>
      <c r="AN13" s="412"/>
      <c r="AO13" s="412"/>
      <c r="AP13" s="412"/>
      <c r="AQ13" s="412"/>
      <c r="AR13" s="412"/>
      <c r="AS13" s="412"/>
      <c r="AT13" s="413"/>
      <c r="AU13" s="513" t="s">
        <v>119</v>
      </c>
      <c r="AV13" s="514"/>
      <c r="AW13" s="514"/>
      <c r="AX13" s="514"/>
      <c r="AY13" s="469" t="s">
        <v>133</v>
      </c>
      <c r="AZ13" s="470"/>
      <c r="BA13" s="470"/>
      <c r="BB13" s="470"/>
      <c r="BC13" s="470"/>
      <c r="BD13" s="470"/>
      <c r="BE13" s="470"/>
      <c r="BF13" s="470"/>
      <c r="BG13" s="470"/>
      <c r="BH13" s="470"/>
      <c r="BI13" s="470"/>
      <c r="BJ13" s="470"/>
      <c r="BK13" s="470"/>
      <c r="BL13" s="470"/>
      <c r="BM13" s="471"/>
      <c r="BN13" s="455">
        <v>739777</v>
      </c>
      <c r="BO13" s="456"/>
      <c r="BP13" s="456"/>
      <c r="BQ13" s="456"/>
      <c r="BR13" s="456"/>
      <c r="BS13" s="456"/>
      <c r="BT13" s="456"/>
      <c r="BU13" s="457"/>
      <c r="BV13" s="455">
        <v>-175715</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5.7</v>
      </c>
      <c r="CU13" s="453"/>
      <c r="CV13" s="453"/>
      <c r="CW13" s="453"/>
      <c r="CX13" s="453"/>
      <c r="CY13" s="453"/>
      <c r="CZ13" s="453"/>
      <c r="DA13" s="454"/>
      <c r="DB13" s="452">
        <v>6.5</v>
      </c>
      <c r="DC13" s="453"/>
      <c r="DD13" s="453"/>
      <c r="DE13" s="453"/>
      <c r="DF13" s="453"/>
      <c r="DG13" s="453"/>
      <c r="DH13" s="453"/>
      <c r="DI13" s="454"/>
    </row>
    <row r="14" spans="1:119" ht="18.75" customHeight="1" thickBot="1" x14ac:dyDescent="0.25">
      <c r="A14" s="164"/>
      <c r="B14" s="564"/>
      <c r="C14" s="565"/>
      <c r="D14" s="565"/>
      <c r="E14" s="565"/>
      <c r="F14" s="565"/>
      <c r="G14" s="565"/>
      <c r="H14" s="565"/>
      <c r="I14" s="565"/>
      <c r="J14" s="565"/>
      <c r="K14" s="566"/>
      <c r="L14" s="529" t="s">
        <v>135</v>
      </c>
      <c r="M14" s="582"/>
      <c r="N14" s="582"/>
      <c r="O14" s="582"/>
      <c r="P14" s="582"/>
      <c r="Q14" s="583"/>
      <c r="R14" s="542">
        <v>69731</v>
      </c>
      <c r="S14" s="543"/>
      <c r="T14" s="543"/>
      <c r="U14" s="543"/>
      <c r="V14" s="544"/>
      <c r="W14" s="546"/>
      <c r="X14" s="444"/>
      <c r="Y14" s="444"/>
      <c r="Z14" s="444"/>
      <c r="AA14" s="444"/>
      <c r="AB14" s="445"/>
      <c r="AC14" s="535">
        <v>4.3</v>
      </c>
      <c r="AD14" s="536"/>
      <c r="AE14" s="536"/>
      <c r="AF14" s="536"/>
      <c r="AG14" s="537"/>
      <c r="AH14" s="535">
        <v>4.9000000000000004</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2">
      <c r="A15" s="164"/>
      <c r="B15" s="564"/>
      <c r="C15" s="565"/>
      <c r="D15" s="565"/>
      <c r="E15" s="565"/>
      <c r="F15" s="565"/>
      <c r="G15" s="565"/>
      <c r="H15" s="565"/>
      <c r="I15" s="565"/>
      <c r="J15" s="565"/>
      <c r="K15" s="566"/>
      <c r="L15" s="173"/>
      <c r="M15" s="539" t="s">
        <v>130</v>
      </c>
      <c r="N15" s="540"/>
      <c r="O15" s="540"/>
      <c r="P15" s="540"/>
      <c r="Q15" s="541"/>
      <c r="R15" s="542">
        <v>67943</v>
      </c>
      <c r="S15" s="543"/>
      <c r="T15" s="543"/>
      <c r="U15" s="543"/>
      <c r="V15" s="544"/>
      <c r="W15" s="545" t="s">
        <v>137</v>
      </c>
      <c r="X15" s="441"/>
      <c r="Y15" s="441"/>
      <c r="Z15" s="441"/>
      <c r="AA15" s="441"/>
      <c r="AB15" s="442"/>
      <c r="AC15" s="408">
        <v>9369</v>
      </c>
      <c r="AD15" s="409"/>
      <c r="AE15" s="409"/>
      <c r="AF15" s="409"/>
      <c r="AG15" s="410"/>
      <c r="AH15" s="408">
        <v>8907</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8699128</v>
      </c>
      <c r="BO15" s="485"/>
      <c r="BP15" s="485"/>
      <c r="BQ15" s="485"/>
      <c r="BR15" s="485"/>
      <c r="BS15" s="485"/>
      <c r="BT15" s="485"/>
      <c r="BU15" s="486"/>
      <c r="BV15" s="484">
        <v>8537265</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4"/>
      <c r="CU15" s="175"/>
      <c r="CV15" s="175"/>
      <c r="CW15" s="175"/>
      <c r="CX15" s="175"/>
      <c r="CY15" s="175"/>
      <c r="CZ15" s="175"/>
      <c r="DA15" s="176"/>
      <c r="DB15" s="174"/>
      <c r="DC15" s="175"/>
      <c r="DD15" s="175"/>
      <c r="DE15" s="175"/>
      <c r="DF15" s="175"/>
      <c r="DG15" s="175"/>
      <c r="DH15" s="175"/>
      <c r="DI15" s="176"/>
    </row>
    <row r="16" spans="1:119" ht="18.75" customHeight="1" x14ac:dyDescent="0.2">
      <c r="A16" s="164"/>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30.4</v>
      </c>
      <c r="AD16" s="536"/>
      <c r="AE16" s="536"/>
      <c r="AF16" s="536"/>
      <c r="AG16" s="537"/>
      <c r="AH16" s="535">
        <v>30.2</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15967819</v>
      </c>
      <c r="BO16" s="456"/>
      <c r="BP16" s="456"/>
      <c r="BQ16" s="456"/>
      <c r="BR16" s="456"/>
      <c r="BS16" s="456"/>
      <c r="BT16" s="456"/>
      <c r="BU16" s="457"/>
      <c r="BV16" s="455">
        <v>15121003</v>
      </c>
      <c r="BW16" s="456"/>
      <c r="BX16" s="456"/>
      <c r="BY16" s="456"/>
      <c r="BZ16" s="456"/>
      <c r="CA16" s="456"/>
      <c r="CB16" s="456"/>
      <c r="CC16" s="457"/>
      <c r="CD16" s="177"/>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4"/>
      <c r="B17" s="567"/>
      <c r="C17" s="568"/>
      <c r="D17" s="568"/>
      <c r="E17" s="568"/>
      <c r="F17" s="568"/>
      <c r="G17" s="568"/>
      <c r="H17" s="568"/>
      <c r="I17" s="568"/>
      <c r="J17" s="568"/>
      <c r="K17" s="569"/>
      <c r="L17" s="178"/>
      <c r="M17" s="548" t="s">
        <v>143</v>
      </c>
      <c r="N17" s="549"/>
      <c r="O17" s="549"/>
      <c r="P17" s="549"/>
      <c r="Q17" s="550"/>
      <c r="R17" s="532" t="s">
        <v>144</v>
      </c>
      <c r="S17" s="533"/>
      <c r="T17" s="533"/>
      <c r="U17" s="533"/>
      <c r="V17" s="534"/>
      <c r="W17" s="545" t="s">
        <v>145</v>
      </c>
      <c r="X17" s="441"/>
      <c r="Y17" s="441"/>
      <c r="Z17" s="441"/>
      <c r="AA17" s="441"/>
      <c r="AB17" s="442"/>
      <c r="AC17" s="408">
        <v>20170</v>
      </c>
      <c r="AD17" s="409"/>
      <c r="AE17" s="409"/>
      <c r="AF17" s="409"/>
      <c r="AG17" s="410"/>
      <c r="AH17" s="408">
        <v>19177</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10911353</v>
      </c>
      <c r="BO17" s="456"/>
      <c r="BP17" s="456"/>
      <c r="BQ17" s="456"/>
      <c r="BR17" s="456"/>
      <c r="BS17" s="456"/>
      <c r="BT17" s="456"/>
      <c r="BU17" s="457"/>
      <c r="BV17" s="455">
        <v>10706375</v>
      </c>
      <c r="BW17" s="456"/>
      <c r="BX17" s="456"/>
      <c r="BY17" s="456"/>
      <c r="BZ17" s="456"/>
      <c r="CA17" s="456"/>
      <c r="CB17" s="456"/>
      <c r="CC17" s="457"/>
      <c r="CD17" s="177"/>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4"/>
      <c r="B18" s="505" t="s">
        <v>147</v>
      </c>
      <c r="C18" s="506"/>
      <c r="D18" s="506"/>
      <c r="E18" s="507"/>
      <c r="F18" s="507"/>
      <c r="G18" s="507"/>
      <c r="H18" s="507"/>
      <c r="I18" s="507"/>
      <c r="J18" s="507"/>
      <c r="K18" s="507"/>
      <c r="L18" s="508">
        <v>211.9</v>
      </c>
      <c r="M18" s="508"/>
      <c r="N18" s="508"/>
      <c r="O18" s="508"/>
      <c r="P18" s="508"/>
      <c r="Q18" s="508"/>
      <c r="R18" s="509"/>
      <c r="S18" s="509"/>
      <c r="T18" s="509"/>
      <c r="U18" s="509"/>
      <c r="V18" s="510"/>
      <c r="W18" s="526"/>
      <c r="X18" s="527"/>
      <c r="Y18" s="527"/>
      <c r="Z18" s="527"/>
      <c r="AA18" s="527"/>
      <c r="AB18" s="551"/>
      <c r="AC18" s="425">
        <v>65.400000000000006</v>
      </c>
      <c r="AD18" s="426"/>
      <c r="AE18" s="426"/>
      <c r="AF18" s="426"/>
      <c r="AG18" s="511"/>
      <c r="AH18" s="425">
        <v>64.900000000000006</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16998774</v>
      </c>
      <c r="BO18" s="456"/>
      <c r="BP18" s="456"/>
      <c r="BQ18" s="456"/>
      <c r="BR18" s="456"/>
      <c r="BS18" s="456"/>
      <c r="BT18" s="456"/>
      <c r="BU18" s="457"/>
      <c r="BV18" s="455">
        <v>16664375</v>
      </c>
      <c r="BW18" s="456"/>
      <c r="BX18" s="456"/>
      <c r="BY18" s="456"/>
      <c r="BZ18" s="456"/>
      <c r="CA18" s="456"/>
      <c r="CB18" s="456"/>
      <c r="CC18" s="457"/>
      <c r="CD18" s="177"/>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4"/>
      <c r="B19" s="505" t="s">
        <v>149</v>
      </c>
      <c r="C19" s="506"/>
      <c r="D19" s="506"/>
      <c r="E19" s="507"/>
      <c r="F19" s="507"/>
      <c r="G19" s="507"/>
      <c r="H19" s="507"/>
      <c r="I19" s="507"/>
      <c r="J19" s="507"/>
      <c r="K19" s="507"/>
      <c r="L19" s="515">
        <v>326</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23115517</v>
      </c>
      <c r="BO19" s="456"/>
      <c r="BP19" s="456"/>
      <c r="BQ19" s="456"/>
      <c r="BR19" s="456"/>
      <c r="BS19" s="456"/>
      <c r="BT19" s="456"/>
      <c r="BU19" s="457"/>
      <c r="BV19" s="455">
        <v>22410353</v>
      </c>
      <c r="BW19" s="456"/>
      <c r="BX19" s="456"/>
      <c r="BY19" s="456"/>
      <c r="BZ19" s="456"/>
      <c r="CA19" s="456"/>
      <c r="CB19" s="456"/>
      <c r="CC19" s="457"/>
      <c r="CD19" s="177"/>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4"/>
      <c r="B20" s="505" t="s">
        <v>151</v>
      </c>
      <c r="C20" s="506"/>
      <c r="D20" s="506"/>
      <c r="E20" s="507"/>
      <c r="F20" s="507"/>
      <c r="G20" s="507"/>
      <c r="H20" s="507"/>
      <c r="I20" s="507"/>
      <c r="J20" s="507"/>
      <c r="K20" s="507"/>
      <c r="L20" s="515">
        <v>27110</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77"/>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4"/>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77"/>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4"/>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32553162</v>
      </c>
      <c r="BO22" s="485"/>
      <c r="BP22" s="485"/>
      <c r="BQ22" s="485"/>
      <c r="BR22" s="485"/>
      <c r="BS22" s="485"/>
      <c r="BT22" s="485"/>
      <c r="BU22" s="486"/>
      <c r="BV22" s="484">
        <v>29886093</v>
      </c>
      <c r="BW22" s="485"/>
      <c r="BX22" s="485"/>
      <c r="BY22" s="485"/>
      <c r="BZ22" s="485"/>
      <c r="CA22" s="485"/>
      <c r="CB22" s="485"/>
      <c r="CC22" s="486"/>
      <c r="CD22" s="177"/>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4"/>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10756612</v>
      </c>
      <c r="BO23" s="456"/>
      <c r="BP23" s="456"/>
      <c r="BQ23" s="456"/>
      <c r="BR23" s="456"/>
      <c r="BS23" s="456"/>
      <c r="BT23" s="456"/>
      <c r="BU23" s="457"/>
      <c r="BV23" s="455">
        <v>11551414</v>
      </c>
      <c r="BW23" s="456"/>
      <c r="BX23" s="456"/>
      <c r="BY23" s="456"/>
      <c r="BZ23" s="456"/>
      <c r="CA23" s="456"/>
      <c r="CB23" s="456"/>
      <c r="CC23" s="457"/>
      <c r="CD23" s="177"/>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4"/>
      <c r="B24" s="434"/>
      <c r="C24" s="435"/>
      <c r="D24" s="436"/>
      <c r="E24" s="411" t="s">
        <v>161</v>
      </c>
      <c r="F24" s="412"/>
      <c r="G24" s="412"/>
      <c r="H24" s="412"/>
      <c r="I24" s="412"/>
      <c r="J24" s="412"/>
      <c r="K24" s="413"/>
      <c r="L24" s="408">
        <v>1</v>
      </c>
      <c r="M24" s="409"/>
      <c r="N24" s="409"/>
      <c r="O24" s="409"/>
      <c r="P24" s="410"/>
      <c r="Q24" s="408">
        <v>9500</v>
      </c>
      <c r="R24" s="409"/>
      <c r="S24" s="409"/>
      <c r="T24" s="409"/>
      <c r="U24" s="409"/>
      <c r="V24" s="410"/>
      <c r="W24" s="498"/>
      <c r="X24" s="435"/>
      <c r="Y24" s="436"/>
      <c r="Z24" s="411" t="s">
        <v>162</v>
      </c>
      <c r="AA24" s="412"/>
      <c r="AB24" s="412"/>
      <c r="AC24" s="412"/>
      <c r="AD24" s="412"/>
      <c r="AE24" s="412"/>
      <c r="AF24" s="412"/>
      <c r="AG24" s="413"/>
      <c r="AH24" s="408">
        <v>469</v>
      </c>
      <c r="AI24" s="409"/>
      <c r="AJ24" s="409"/>
      <c r="AK24" s="409"/>
      <c r="AL24" s="410"/>
      <c r="AM24" s="408">
        <v>1456245</v>
      </c>
      <c r="AN24" s="409"/>
      <c r="AO24" s="409"/>
      <c r="AP24" s="409"/>
      <c r="AQ24" s="409"/>
      <c r="AR24" s="410"/>
      <c r="AS24" s="408">
        <v>3105</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22934875</v>
      </c>
      <c r="BO24" s="456"/>
      <c r="BP24" s="456"/>
      <c r="BQ24" s="456"/>
      <c r="BR24" s="456"/>
      <c r="BS24" s="456"/>
      <c r="BT24" s="456"/>
      <c r="BU24" s="457"/>
      <c r="BV24" s="455">
        <v>19262756</v>
      </c>
      <c r="BW24" s="456"/>
      <c r="BX24" s="456"/>
      <c r="BY24" s="456"/>
      <c r="BZ24" s="456"/>
      <c r="CA24" s="456"/>
      <c r="CB24" s="456"/>
      <c r="CC24" s="457"/>
      <c r="CD24" s="177"/>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4"/>
      <c r="B25" s="434"/>
      <c r="C25" s="435"/>
      <c r="D25" s="436"/>
      <c r="E25" s="411" t="s">
        <v>164</v>
      </c>
      <c r="F25" s="412"/>
      <c r="G25" s="412"/>
      <c r="H25" s="412"/>
      <c r="I25" s="412"/>
      <c r="J25" s="412"/>
      <c r="K25" s="413"/>
      <c r="L25" s="408">
        <v>1</v>
      </c>
      <c r="M25" s="409"/>
      <c r="N25" s="409"/>
      <c r="O25" s="409"/>
      <c r="P25" s="410"/>
      <c r="Q25" s="408">
        <v>7850</v>
      </c>
      <c r="R25" s="409"/>
      <c r="S25" s="409"/>
      <c r="T25" s="409"/>
      <c r="U25" s="409"/>
      <c r="V25" s="410"/>
      <c r="W25" s="498"/>
      <c r="X25" s="435"/>
      <c r="Y25" s="436"/>
      <c r="Z25" s="411" t="s">
        <v>165</v>
      </c>
      <c r="AA25" s="412"/>
      <c r="AB25" s="412"/>
      <c r="AC25" s="412"/>
      <c r="AD25" s="412"/>
      <c r="AE25" s="412"/>
      <c r="AF25" s="412"/>
      <c r="AG25" s="413"/>
      <c r="AH25" s="408">
        <v>119</v>
      </c>
      <c r="AI25" s="409"/>
      <c r="AJ25" s="409"/>
      <c r="AK25" s="409"/>
      <c r="AL25" s="410"/>
      <c r="AM25" s="408">
        <v>373898</v>
      </c>
      <c r="AN25" s="409"/>
      <c r="AO25" s="409"/>
      <c r="AP25" s="409"/>
      <c r="AQ25" s="409"/>
      <c r="AR25" s="410"/>
      <c r="AS25" s="408">
        <v>3142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4680411</v>
      </c>
      <c r="BO25" s="485"/>
      <c r="BP25" s="485"/>
      <c r="BQ25" s="485"/>
      <c r="BR25" s="485"/>
      <c r="BS25" s="485"/>
      <c r="BT25" s="485"/>
      <c r="BU25" s="486"/>
      <c r="BV25" s="484">
        <v>10401203</v>
      </c>
      <c r="BW25" s="485"/>
      <c r="BX25" s="485"/>
      <c r="BY25" s="485"/>
      <c r="BZ25" s="485"/>
      <c r="CA25" s="485"/>
      <c r="CB25" s="485"/>
      <c r="CC25" s="486"/>
      <c r="CD25" s="177"/>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4"/>
      <c r="B26" s="434"/>
      <c r="C26" s="435"/>
      <c r="D26" s="436"/>
      <c r="E26" s="411" t="s">
        <v>167</v>
      </c>
      <c r="F26" s="412"/>
      <c r="G26" s="412"/>
      <c r="H26" s="412"/>
      <c r="I26" s="412"/>
      <c r="J26" s="412"/>
      <c r="K26" s="413"/>
      <c r="L26" s="408">
        <v>1</v>
      </c>
      <c r="M26" s="409"/>
      <c r="N26" s="409"/>
      <c r="O26" s="409"/>
      <c r="P26" s="410"/>
      <c r="Q26" s="408">
        <v>6900</v>
      </c>
      <c r="R26" s="409"/>
      <c r="S26" s="409"/>
      <c r="T26" s="409"/>
      <c r="U26" s="409"/>
      <c r="V26" s="410"/>
      <c r="W26" s="498"/>
      <c r="X26" s="435"/>
      <c r="Y26" s="436"/>
      <c r="Z26" s="411" t="s">
        <v>168</v>
      </c>
      <c r="AA26" s="466"/>
      <c r="AB26" s="466"/>
      <c r="AC26" s="466"/>
      <c r="AD26" s="466"/>
      <c r="AE26" s="466"/>
      <c r="AF26" s="466"/>
      <c r="AG26" s="467"/>
      <c r="AH26" s="408">
        <v>13</v>
      </c>
      <c r="AI26" s="409"/>
      <c r="AJ26" s="409"/>
      <c r="AK26" s="409"/>
      <c r="AL26" s="410"/>
      <c r="AM26" s="408">
        <v>33722</v>
      </c>
      <c r="AN26" s="409"/>
      <c r="AO26" s="409"/>
      <c r="AP26" s="409"/>
      <c r="AQ26" s="409"/>
      <c r="AR26" s="410"/>
      <c r="AS26" s="408">
        <v>2594</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v>12804</v>
      </c>
      <c r="BO26" s="456"/>
      <c r="BP26" s="456"/>
      <c r="BQ26" s="456"/>
      <c r="BR26" s="456"/>
      <c r="BS26" s="456"/>
      <c r="BT26" s="456"/>
      <c r="BU26" s="457"/>
      <c r="BV26" s="455">
        <v>12804</v>
      </c>
      <c r="BW26" s="456"/>
      <c r="BX26" s="456"/>
      <c r="BY26" s="456"/>
      <c r="BZ26" s="456"/>
      <c r="CA26" s="456"/>
      <c r="CB26" s="456"/>
      <c r="CC26" s="457"/>
      <c r="CD26" s="177"/>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4"/>
      <c r="B27" s="434"/>
      <c r="C27" s="435"/>
      <c r="D27" s="436"/>
      <c r="E27" s="411" t="s">
        <v>170</v>
      </c>
      <c r="F27" s="412"/>
      <c r="G27" s="412"/>
      <c r="H27" s="412"/>
      <c r="I27" s="412"/>
      <c r="J27" s="412"/>
      <c r="K27" s="413"/>
      <c r="L27" s="408">
        <v>1</v>
      </c>
      <c r="M27" s="409"/>
      <c r="N27" s="409"/>
      <c r="O27" s="409"/>
      <c r="P27" s="410"/>
      <c r="Q27" s="408">
        <v>5300</v>
      </c>
      <c r="R27" s="409"/>
      <c r="S27" s="409"/>
      <c r="T27" s="409"/>
      <c r="U27" s="409"/>
      <c r="V27" s="410"/>
      <c r="W27" s="498"/>
      <c r="X27" s="435"/>
      <c r="Y27" s="436"/>
      <c r="Z27" s="411" t="s">
        <v>171</v>
      </c>
      <c r="AA27" s="412"/>
      <c r="AB27" s="412"/>
      <c r="AC27" s="412"/>
      <c r="AD27" s="412"/>
      <c r="AE27" s="412"/>
      <c r="AF27" s="412"/>
      <c r="AG27" s="413"/>
      <c r="AH27" s="408">
        <v>77</v>
      </c>
      <c r="AI27" s="409"/>
      <c r="AJ27" s="409"/>
      <c r="AK27" s="409"/>
      <c r="AL27" s="410"/>
      <c r="AM27" s="408">
        <v>259395</v>
      </c>
      <c r="AN27" s="409"/>
      <c r="AO27" s="409"/>
      <c r="AP27" s="409"/>
      <c r="AQ27" s="409"/>
      <c r="AR27" s="410"/>
      <c r="AS27" s="408">
        <v>3369</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327546</v>
      </c>
      <c r="BO27" s="490"/>
      <c r="BP27" s="490"/>
      <c r="BQ27" s="490"/>
      <c r="BR27" s="490"/>
      <c r="BS27" s="490"/>
      <c r="BT27" s="490"/>
      <c r="BU27" s="491"/>
      <c r="BV27" s="489">
        <v>327546</v>
      </c>
      <c r="BW27" s="490"/>
      <c r="BX27" s="490"/>
      <c r="BY27" s="490"/>
      <c r="BZ27" s="490"/>
      <c r="CA27" s="490"/>
      <c r="CB27" s="490"/>
      <c r="CC27" s="491"/>
      <c r="CD27" s="179"/>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4"/>
      <c r="B28" s="434"/>
      <c r="C28" s="435"/>
      <c r="D28" s="436"/>
      <c r="E28" s="411" t="s">
        <v>173</v>
      </c>
      <c r="F28" s="412"/>
      <c r="G28" s="412"/>
      <c r="H28" s="412"/>
      <c r="I28" s="412"/>
      <c r="J28" s="412"/>
      <c r="K28" s="413"/>
      <c r="L28" s="408">
        <v>1</v>
      </c>
      <c r="M28" s="409"/>
      <c r="N28" s="409"/>
      <c r="O28" s="409"/>
      <c r="P28" s="410"/>
      <c r="Q28" s="408">
        <v>4650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7762798</v>
      </c>
      <c r="BO28" s="485"/>
      <c r="BP28" s="485"/>
      <c r="BQ28" s="485"/>
      <c r="BR28" s="485"/>
      <c r="BS28" s="485"/>
      <c r="BT28" s="485"/>
      <c r="BU28" s="486"/>
      <c r="BV28" s="484">
        <v>7561182</v>
      </c>
      <c r="BW28" s="485"/>
      <c r="BX28" s="485"/>
      <c r="BY28" s="485"/>
      <c r="BZ28" s="485"/>
      <c r="CA28" s="485"/>
      <c r="CB28" s="485"/>
      <c r="CC28" s="486"/>
      <c r="CD28" s="177"/>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4"/>
      <c r="B29" s="434"/>
      <c r="C29" s="435"/>
      <c r="D29" s="436"/>
      <c r="E29" s="411" t="s">
        <v>176</v>
      </c>
      <c r="F29" s="412"/>
      <c r="G29" s="412"/>
      <c r="H29" s="412"/>
      <c r="I29" s="412"/>
      <c r="J29" s="412"/>
      <c r="K29" s="413"/>
      <c r="L29" s="408">
        <v>20</v>
      </c>
      <c r="M29" s="409"/>
      <c r="N29" s="409"/>
      <c r="O29" s="409"/>
      <c r="P29" s="410"/>
      <c r="Q29" s="408">
        <v>4200</v>
      </c>
      <c r="R29" s="409"/>
      <c r="S29" s="409"/>
      <c r="T29" s="409"/>
      <c r="U29" s="409"/>
      <c r="V29" s="410"/>
      <c r="W29" s="499"/>
      <c r="X29" s="500"/>
      <c r="Y29" s="501"/>
      <c r="Z29" s="411" t="s">
        <v>177</v>
      </c>
      <c r="AA29" s="412"/>
      <c r="AB29" s="412"/>
      <c r="AC29" s="412"/>
      <c r="AD29" s="412"/>
      <c r="AE29" s="412"/>
      <c r="AF29" s="412"/>
      <c r="AG29" s="413"/>
      <c r="AH29" s="408">
        <v>546</v>
      </c>
      <c r="AI29" s="409"/>
      <c r="AJ29" s="409"/>
      <c r="AK29" s="409"/>
      <c r="AL29" s="410"/>
      <c r="AM29" s="408">
        <v>1715640</v>
      </c>
      <c r="AN29" s="409"/>
      <c r="AO29" s="409"/>
      <c r="AP29" s="409"/>
      <c r="AQ29" s="409"/>
      <c r="AR29" s="410"/>
      <c r="AS29" s="408">
        <v>3142</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1447921</v>
      </c>
      <c r="BO29" s="456"/>
      <c r="BP29" s="456"/>
      <c r="BQ29" s="456"/>
      <c r="BR29" s="456"/>
      <c r="BS29" s="456"/>
      <c r="BT29" s="456"/>
      <c r="BU29" s="457"/>
      <c r="BV29" s="455">
        <v>1383100</v>
      </c>
      <c r="BW29" s="456"/>
      <c r="BX29" s="456"/>
      <c r="BY29" s="456"/>
      <c r="BZ29" s="456"/>
      <c r="CA29" s="456"/>
      <c r="CB29" s="456"/>
      <c r="CC29" s="457"/>
      <c r="CD29" s="179"/>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4"/>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97.9</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6581190</v>
      </c>
      <c r="BO30" s="490"/>
      <c r="BP30" s="490"/>
      <c r="BQ30" s="490"/>
      <c r="BR30" s="490"/>
      <c r="BS30" s="490"/>
      <c r="BT30" s="490"/>
      <c r="BU30" s="491"/>
      <c r="BV30" s="489">
        <v>7328278</v>
      </c>
      <c r="BW30" s="490"/>
      <c r="BX30" s="490"/>
      <c r="BY30" s="490"/>
      <c r="BZ30" s="490"/>
      <c r="CA30" s="490"/>
      <c r="CB30" s="490"/>
      <c r="CC30" s="491"/>
      <c r="CD30" s="180"/>
      <c r="CE30" s="181"/>
      <c r="CF30" s="181"/>
      <c r="CG30" s="181"/>
      <c r="CH30" s="181"/>
      <c r="CI30" s="181"/>
      <c r="CJ30" s="181"/>
      <c r="CK30" s="181"/>
      <c r="CL30" s="181"/>
      <c r="CM30" s="181"/>
      <c r="CN30" s="181"/>
      <c r="CO30" s="181"/>
      <c r="CP30" s="181"/>
      <c r="CQ30" s="181"/>
      <c r="CR30" s="181"/>
      <c r="CS30" s="182"/>
      <c r="CT30" s="183"/>
      <c r="CU30" s="184"/>
      <c r="CV30" s="184"/>
      <c r="CW30" s="184"/>
      <c r="CX30" s="184"/>
      <c r="CY30" s="184"/>
      <c r="CZ30" s="184"/>
      <c r="DA30" s="185"/>
      <c r="DB30" s="183"/>
      <c r="DC30" s="184"/>
      <c r="DD30" s="184"/>
      <c r="DE30" s="184"/>
      <c r="DF30" s="184"/>
      <c r="DG30" s="184"/>
      <c r="DH30" s="184"/>
      <c r="DI30" s="185"/>
    </row>
    <row r="31" spans="1:113" ht="13.5" customHeight="1" x14ac:dyDescent="0.2">
      <c r="A31" s="164"/>
      <c r="B31" s="186"/>
      <c r="DI31" s="187"/>
    </row>
    <row r="32" spans="1:113" ht="13.5" customHeight="1" x14ac:dyDescent="0.2">
      <c r="A32" s="164"/>
      <c r="B32" s="188"/>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87"/>
    </row>
    <row r="33" spans="1:113" ht="13.5" customHeight="1" x14ac:dyDescent="0.2">
      <c r="A33" s="164"/>
      <c r="B33" s="188"/>
      <c r="C33" s="407" t="s">
        <v>186</v>
      </c>
      <c r="D33" s="407"/>
      <c r="E33" s="406" t="s">
        <v>187</v>
      </c>
      <c r="F33" s="406"/>
      <c r="G33" s="406"/>
      <c r="H33" s="406"/>
      <c r="I33" s="406"/>
      <c r="J33" s="406"/>
      <c r="K33" s="406"/>
      <c r="L33" s="406"/>
      <c r="M33" s="406"/>
      <c r="N33" s="406"/>
      <c r="O33" s="406"/>
      <c r="P33" s="406"/>
      <c r="Q33" s="406"/>
      <c r="R33" s="406"/>
      <c r="S33" s="406"/>
      <c r="T33" s="189"/>
      <c r="U33" s="407" t="s">
        <v>186</v>
      </c>
      <c r="V33" s="407"/>
      <c r="W33" s="406" t="s">
        <v>187</v>
      </c>
      <c r="X33" s="406"/>
      <c r="Y33" s="406"/>
      <c r="Z33" s="406"/>
      <c r="AA33" s="406"/>
      <c r="AB33" s="406"/>
      <c r="AC33" s="406"/>
      <c r="AD33" s="406"/>
      <c r="AE33" s="406"/>
      <c r="AF33" s="406"/>
      <c r="AG33" s="406"/>
      <c r="AH33" s="406"/>
      <c r="AI33" s="406"/>
      <c r="AJ33" s="406"/>
      <c r="AK33" s="406"/>
      <c r="AL33" s="189"/>
      <c r="AM33" s="407" t="s">
        <v>186</v>
      </c>
      <c r="AN33" s="407"/>
      <c r="AO33" s="406" t="s">
        <v>187</v>
      </c>
      <c r="AP33" s="406"/>
      <c r="AQ33" s="406"/>
      <c r="AR33" s="406"/>
      <c r="AS33" s="406"/>
      <c r="AT33" s="406"/>
      <c r="AU33" s="406"/>
      <c r="AV33" s="406"/>
      <c r="AW33" s="406"/>
      <c r="AX33" s="406"/>
      <c r="AY33" s="406"/>
      <c r="AZ33" s="406"/>
      <c r="BA33" s="406"/>
      <c r="BB33" s="406"/>
      <c r="BC33" s="406"/>
      <c r="BD33" s="190"/>
      <c r="BE33" s="406" t="s">
        <v>188</v>
      </c>
      <c r="BF33" s="406"/>
      <c r="BG33" s="406" t="s">
        <v>189</v>
      </c>
      <c r="BH33" s="406"/>
      <c r="BI33" s="406"/>
      <c r="BJ33" s="406"/>
      <c r="BK33" s="406"/>
      <c r="BL33" s="406"/>
      <c r="BM33" s="406"/>
      <c r="BN33" s="406"/>
      <c r="BO33" s="406"/>
      <c r="BP33" s="406"/>
      <c r="BQ33" s="406"/>
      <c r="BR33" s="406"/>
      <c r="BS33" s="406"/>
      <c r="BT33" s="406"/>
      <c r="BU33" s="406"/>
      <c r="BV33" s="190"/>
      <c r="BW33" s="407" t="s">
        <v>188</v>
      </c>
      <c r="BX33" s="407"/>
      <c r="BY33" s="406" t="s">
        <v>190</v>
      </c>
      <c r="BZ33" s="406"/>
      <c r="CA33" s="406"/>
      <c r="CB33" s="406"/>
      <c r="CC33" s="406"/>
      <c r="CD33" s="406"/>
      <c r="CE33" s="406"/>
      <c r="CF33" s="406"/>
      <c r="CG33" s="406"/>
      <c r="CH33" s="406"/>
      <c r="CI33" s="406"/>
      <c r="CJ33" s="406"/>
      <c r="CK33" s="406"/>
      <c r="CL33" s="406"/>
      <c r="CM33" s="406"/>
      <c r="CN33" s="189"/>
      <c r="CO33" s="407" t="s">
        <v>186</v>
      </c>
      <c r="CP33" s="407"/>
      <c r="CQ33" s="406" t="s">
        <v>191</v>
      </c>
      <c r="CR33" s="406"/>
      <c r="CS33" s="406"/>
      <c r="CT33" s="406"/>
      <c r="CU33" s="406"/>
      <c r="CV33" s="406"/>
      <c r="CW33" s="406"/>
      <c r="CX33" s="406"/>
      <c r="CY33" s="406"/>
      <c r="CZ33" s="406"/>
      <c r="DA33" s="406"/>
      <c r="DB33" s="406"/>
      <c r="DC33" s="406"/>
      <c r="DD33" s="406"/>
      <c r="DE33" s="406"/>
      <c r="DF33" s="189"/>
      <c r="DG33" s="405" t="s">
        <v>192</v>
      </c>
      <c r="DH33" s="405"/>
      <c r="DI33" s="191"/>
    </row>
    <row r="34" spans="1:113" ht="32.25" customHeight="1" x14ac:dyDescent="0.2">
      <c r="A34" s="164"/>
      <c r="B34" s="188"/>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4"/>
      <c r="U34" s="403">
        <f>IF(W34="","",MAX(C34:D43)+1)</f>
        <v>2</v>
      </c>
      <c r="V34" s="403"/>
      <c r="W34" s="404" t="str">
        <f>IF('各会計、関係団体の財政状況及び健全化判断比率'!B28="","",'各会計、関係団体の財政状況及び健全化判断比率'!B28)</f>
        <v>総社市国民健康保険特別会計</v>
      </c>
      <c r="X34" s="404"/>
      <c r="Y34" s="404"/>
      <c r="Z34" s="404"/>
      <c r="AA34" s="404"/>
      <c r="AB34" s="404"/>
      <c r="AC34" s="404"/>
      <c r="AD34" s="404"/>
      <c r="AE34" s="404"/>
      <c r="AF34" s="404"/>
      <c r="AG34" s="404"/>
      <c r="AH34" s="404"/>
      <c r="AI34" s="404"/>
      <c r="AJ34" s="404"/>
      <c r="AK34" s="404"/>
      <c r="AL34" s="164"/>
      <c r="AM34" s="403">
        <f>IF(AO34="","",MAX(C34:D43,U34:V43)+1)</f>
        <v>5</v>
      </c>
      <c r="AN34" s="403"/>
      <c r="AO34" s="404" t="str">
        <f>IF('各会計、関係団体の財政状況及び健全化判断比率'!B31="","",'各会計、関係団体の財政状況及び健全化判断比率'!B31)</f>
        <v>総社市水道事業会計</v>
      </c>
      <c r="AP34" s="404"/>
      <c r="AQ34" s="404"/>
      <c r="AR34" s="404"/>
      <c r="AS34" s="404"/>
      <c r="AT34" s="404"/>
      <c r="AU34" s="404"/>
      <c r="AV34" s="404"/>
      <c r="AW34" s="404"/>
      <c r="AX34" s="404"/>
      <c r="AY34" s="404"/>
      <c r="AZ34" s="404"/>
      <c r="BA34" s="404"/>
      <c r="BB34" s="404"/>
      <c r="BC34" s="404"/>
      <c r="BD34" s="164"/>
      <c r="BE34" s="403">
        <f>IF(BG34="","",MAX(C34:D43,U34:V43,AM34:AN43)+1)</f>
        <v>8</v>
      </c>
      <c r="BF34" s="403"/>
      <c r="BG34" s="404" t="str">
        <f>IF('各会計、関係団体の財政状況及び健全化判断比率'!B34="","",'各会計、関係団体の財政状況及び健全化判断比率'!B34)</f>
        <v>総社市国民宿舎事業費特別会計</v>
      </c>
      <c r="BH34" s="404"/>
      <c r="BI34" s="404"/>
      <c r="BJ34" s="404"/>
      <c r="BK34" s="404"/>
      <c r="BL34" s="404"/>
      <c r="BM34" s="404"/>
      <c r="BN34" s="404"/>
      <c r="BO34" s="404"/>
      <c r="BP34" s="404"/>
      <c r="BQ34" s="404"/>
      <c r="BR34" s="404"/>
      <c r="BS34" s="404"/>
      <c r="BT34" s="404"/>
      <c r="BU34" s="404"/>
      <c r="BV34" s="164"/>
      <c r="BW34" s="403">
        <f>IF(BY34="","",MAX(C34:D43,U34:V43,AM34:AN43,BE34:BF43)+1)</f>
        <v>9</v>
      </c>
      <c r="BX34" s="403"/>
      <c r="BY34" s="404" t="str">
        <f>IF('各会計、関係団体の財政状況及び健全化判断比率'!B68="","",'各会計、関係団体の財政状況及び健全化判断比率'!B68)</f>
        <v>備南競艇事業組合（一般会計）</v>
      </c>
      <c r="BZ34" s="404"/>
      <c r="CA34" s="404"/>
      <c r="CB34" s="404"/>
      <c r="CC34" s="404"/>
      <c r="CD34" s="404"/>
      <c r="CE34" s="404"/>
      <c r="CF34" s="404"/>
      <c r="CG34" s="404"/>
      <c r="CH34" s="404"/>
      <c r="CI34" s="404"/>
      <c r="CJ34" s="404"/>
      <c r="CK34" s="404"/>
      <c r="CL34" s="404"/>
      <c r="CM34" s="404"/>
      <c r="CN34" s="164"/>
      <c r="CO34" s="403">
        <f>IF(CQ34="","",MAX(C34:D43,U34:V43,AM34:AN43,BE34:BF43,BW34:BX43)+1)</f>
        <v>19</v>
      </c>
      <c r="CP34" s="403"/>
      <c r="CQ34" s="404" t="str">
        <f>IF('各会計、関係団体の財政状況及び健全化判断比率'!BS7="","",'各会計、関係団体の財政状況及び健全化判断比率'!BS7)</f>
        <v>総社市土地開発公社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1"/>
    </row>
    <row r="35" spans="1:113" ht="32.25" customHeight="1" x14ac:dyDescent="0.2">
      <c r="A35" s="164"/>
      <c r="B35" s="188"/>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4"/>
      <c r="U35" s="403">
        <f>IF(W35="","",U34+1)</f>
        <v>3</v>
      </c>
      <c r="V35" s="403"/>
      <c r="W35" s="404" t="str">
        <f>IF('各会計、関係団体の財政状況及び健全化判断比率'!B29="","",'各会計、関係団体の財政状況及び健全化判断比率'!B29)</f>
        <v>総社市後期高齢者医療特別会計</v>
      </c>
      <c r="X35" s="404"/>
      <c r="Y35" s="404"/>
      <c r="Z35" s="404"/>
      <c r="AA35" s="404"/>
      <c r="AB35" s="404"/>
      <c r="AC35" s="404"/>
      <c r="AD35" s="404"/>
      <c r="AE35" s="404"/>
      <c r="AF35" s="404"/>
      <c r="AG35" s="404"/>
      <c r="AH35" s="404"/>
      <c r="AI35" s="404"/>
      <c r="AJ35" s="404"/>
      <c r="AK35" s="404"/>
      <c r="AL35" s="164"/>
      <c r="AM35" s="403">
        <f t="shared" ref="AM35:AM43" si="0">IF(AO35="","",AM34+1)</f>
        <v>6</v>
      </c>
      <c r="AN35" s="403"/>
      <c r="AO35" s="404" t="str">
        <f>IF('各会計、関係団体の財政状況及び健全化判断比率'!B32="","",'各会計、関係団体の財政状況及び健全化判断比率'!B32)</f>
        <v>総社市工業用水道事業会計</v>
      </c>
      <c r="AP35" s="404"/>
      <c r="AQ35" s="404"/>
      <c r="AR35" s="404"/>
      <c r="AS35" s="404"/>
      <c r="AT35" s="404"/>
      <c r="AU35" s="404"/>
      <c r="AV35" s="404"/>
      <c r="AW35" s="404"/>
      <c r="AX35" s="404"/>
      <c r="AY35" s="404"/>
      <c r="AZ35" s="404"/>
      <c r="BA35" s="404"/>
      <c r="BB35" s="404"/>
      <c r="BC35" s="404"/>
      <c r="BD35" s="164"/>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4"/>
      <c r="BW35" s="403">
        <f t="shared" ref="BW35:BW43" si="2">IF(BY35="","",BW34+1)</f>
        <v>10</v>
      </c>
      <c r="BX35" s="403"/>
      <c r="BY35" s="404" t="str">
        <f>IF('各会計、関係団体の財政状況及び健全化判断比率'!B69="","",'各会計、関係団体の財政状況及び健全化判断比率'!B69)</f>
        <v>備南協定事業組合（特別会計）</v>
      </c>
      <c r="BZ35" s="404"/>
      <c r="CA35" s="404"/>
      <c r="CB35" s="404"/>
      <c r="CC35" s="404"/>
      <c r="CD35" s="404"/>
      <c r="CE35" s="404"/>
      <c r="CF35" s="404"/>
      <c r="CG35" s="404"/>
      <c r="CH35" s="404"/>
      <c r="CI35" s="404"/>
      <c r="CJ35" s="404"/>
      <c r="CK35" s="404"/>
      <c r="CL35" s="404"/>
      <c r="CM35" s="404"/>
      <c r="CN35" s="164"/>
      <c r="CO35" s="403">
        <f t="shared" ref="CO35:CO43" si="3">IF(CQ35="","",CO34+1)</f>
        <v>20</v>
      </c>
      <c r="CP35" s="403"/>
      <c r="CQ35" s="404" t="str">
        <f>IF('各会計、関係団体の財政状況及び健全化判断比率'!BS8="","",'各会計、関係団体の財政状況及び健全化判断比率'!BS8)</f>
        <v>総社市文化振興財団</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1"/>
    </row>
    <row r="36" spans="1:113" ht="32.25" customHeight="1" x14ac:dyDescent="0.2">
      <c r="A36" s="164"/>
      <c r="B36" s="188"/>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4"/>
      <c r="U36" s="403">
        <f t="shared" ref="U36:U43" si="4">IF(W36="","",U35+1)</f>
        <v>4</v>
      </c>
      <c r="V36" s="403"/>
      <c r="W36" s="404" t="str">
        <f>IF('各会計、関係団体の財政状況及び健全化判断比率'!B30="","",'各会計、関係団体の財政状況及び健全化判断比率'!B30)</f>
        <v>総社市介護保険特別会計</v>
      </c>
      <c r="X36" s="404"/>
      <c r="Y36" s="404"/>
      <c r="Z36" s="404"/>
      <c r="AA36" s="404"/>
      <c r="AB36" s="404"/>
      <c r="AC36" s="404"/>
      <c r="AD36" s="404"/>
      <c r="AE36" s="404"/>
      <c r="AF36" s="404"/>
      <c r="AG36" s="404"/>
      <c r="AH36" s="404"/>
      <c r="AI36" s="404"/>
      <c r="AJ36" s="404"/>
      <c r="AK36" s="404"/>
      <c r="AL36" s="164"/>
      <c r="AM36" s="403">
        <f t="shared" si="0"/>
        <v>7</v>
      </c>
      <c r="AN36" s="403"/>
      <c r="AO36" s="404" t="str">
        <f>IF('各会計、関係団体の財政状況及び健全化判断比率'!B33="","",'各会計、関係団体の財政状況及び健全化判断比率'!B33)</f>
        <v>総社市下水道事業会計</v>
      </c>
      <c r="AP36" s="404"/>
      <c r="AQ36" s="404"/>
      <c r="AR36" s="404"/>
      <c r="AS36" s="404"/>
      <c r="AT36" s="404"/>
      <c r="AU36" s="404"/>
      <c r="AV36" s="404"/>
      <c r="AW36" s="404"/>
      <c r="AX36" s="404"/>
      <c r="AY36" s="404"/>
      <c r="AZ36" s="404"/>
      <c r="BA36" s="404"/>
      <c r="BB36" s="404"/>
      <c r="BC36" s="404"/>
      <c r="BD36" s="164"/>
      <c r="BE36" s="403" t="str">
        <f t="shared" si="1"/>
        <v/>
      </c>
      <c r="BF36" s="403"/>
      <c r="BG36" s="404"/>
      <c r="BH36" s="404"/>
      <c r="BI36" s="404"/>
      <c r="BJ36" s="404"/>
      <c r="BK36" s="404"/>
      <c r="BL36" s="404"/>
      <c r="BM36" s="404"/>
      <c r="BN36" s="404"/>
      <c r="BO36" s="404"/>
      <c r="BP36" s="404"/>
      <c r="BQ36" s="404"/>
      <c r="BR36" s="404"/>
      <c r="BS36" s="404"/>
      <c r="BT36" s="404"/>
      <c r="BU36" s="404"/>
      <c r="BV36" s="164"/>
      <c r="BW36" s="403">
        <f t="shared" si="2"/>
        <v>11</v>
      </c>
      <c r="BX36" s="403"/>
      <c r="BY36" s="404" t="str">
        <f>IF('各会計、関係団体の財政状況及び健全化判断比率'!B70="","",'各会計、関係団体の財政状況及び健全化判断比率'!B70)</f>
        <v>総社広域環境施設組合</v>
      </c>
      <c r="BZ36" s="404"/>
      <c r="CA36" s="404"/>
      <c r="CB36" s="404"/>
      <c r="CC36" s="404"/>
      <c r="CD36" s="404"/>
      <c r="CE36" s="404"/>
      <c r="CF36" s="404"/>
      <c r="CG36" s="404"/>
      <c r="CH36" s="404"/>
      <c r="CI36" s="404"/>
      <c r="CJ36" s="404"/>
      <c r="CK36" s="404"/>
      <c r="CL36" s="404"/>
      <c r="CM36" s="404"/>
      <c r="CN36" s="164"/>
      <c r="CO36" s="403">
        <f t="shared" si="3"/>
        <v>21</v>
      </c>
      <c r="CP36" s="403"/>
      <c r="CQ36" s="404" t="str">
        <f>IF('各会計、関係団体の財政状況及び健全化判断比率'!BS9="","",'各会計、関係団体の財政状況及び健全化判断比率'!BS9)</f>
        <v>スキーム音楽振興財団</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1"/>
    </row>
    <row r="37" spans="1:113" ht="32.25" customHeight="1" x14ac:dyDescent="0.2">
      <c r="A37" s="164"/>
      <c r="B37" s="188"/>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4"/>
      <c r="U37" s="403" t="str">
        <f t="shared" si="4"/>
        <v/>
      </c>
      <c r="V37" s="403"/>
      <c r="W37" s="404"/>
      <c r="X37" s="404"/>
      <c r="Y37" s="404"/>
      <c r="Z37" s="404"/>
      <c r="AA37" s="404"/>
      <c r="AB37" s="404"/>
      <c r="AC37" s="404"/>
      <c r="AD37" s="404"/>
      <c r="AE37" s="404"/>
      <c r="AF37" s="404"/>
      <c r="AG37" s="404"/>
      <c r="AH37" s="404"/>
      <c r="AI37" s="404"/>
      <c r="AJ37" s="404"/>
      <c r="AK37" s="404"/>
      <c r="AL37" s="164"/>
      <c r="AM37" s="403" t="str">
        <f t="shared" si="0"/>
        <v/>
      </c>
      <c r="AN37" s="403"/>
      <c r="AO37" s="404"/>
      <c r="AP37" s="404"/>
      <c r="AQ37" s="404"/>
      <c r="AR37" s="404"/>
      <c r="AS37" s="404"/>
      <c r="AT37" s="404"/>
      <c r="AU37" s="404"/>
      <c r="AV37" s="404"/>
      <c r="AW37" s="404"/>
      <c r="AX37" s="404"/>
      <c r="AY37" s="404"/>
      <c r="AZ37" s="404"/>
      <c r="BA37" s="404"/>
      <c r="BB37" s="404"/>
      <c r="BC37" s="404"/>
      <c r="BD37" s="164"/>
      <c r="BE37" s="403" t="str">
        <f t="shared" si="1"/>
        <v/>
      </c>
      <c r="BF37" s="403"/>
      <c r="BG37" s="404"/>
      <c r="BH37" s="404"/>
      <c r="BI37" s="404"/>
      <c r="BJ37" s="404"/>
      <c r="BK37" s="404"/>
      <c r="BL37" s="404"/>
      <c r="BM37" s="404"/>
      <c r="BN37" s="404"/>
      <c r="BO37" s="404"/>
      <c r="BP37" s="404"/>
      <c r="BQ37" s="404"/>
      <c r="BR37" s="404"/>
      <c r="BS37" s="404"/>
      <c r="BT37" s="404"/>
      <c r="BU37" s="404"/>
      <c r="BV37" s="164"/>
      <c r="BW37" s="403">
        <f t="shared" si="2"/>
        <v>12</v>
      </c>
      <c r="BX37" s="403"/>
      <c r="BY37" s="404" t="str">
        <f>IF('各会計、関係団体の財政状況及び健全化判断比率'!B71="","",'各会計、関係団体の財政状況及び健全化判断比率'!B71)</f>
        <v>湛井十二箇郷組合</v>
      </c>
      <c r="BZ37" s="404"/>
      <c r="CA37" s="404"/>
      <c r="CB37" s="404"/>
      <c r="CC37" s="404"/>
      <c r="CD37" s="404"/>
      <c r="CE37" s="404"/>
      <c r="CF37" s="404"/>
      <c r="CG37" s="404"/>
      <c r="CH37" s="404"/>
      <c r="CI37" s="404"/>
      <c r="CJ37" s="404"/>
      <c r="CK37" s="404"/>
      <c r="CL37" s="404"/>
      <c r="CM37" s="404"/>
      <c r="CN37" s="164"/>
      <c r="CO37" s="403">
        <f t="shared" si="3"/>
        <v>22</v>
      </c>
      <c r="CP37" s="403"/>
      <c r="CQ37" s="404" t="str">
        <f>IF('各会計、関係団体の財政状況及び健全化判断比率'!BS10="","",'各会計、関係団体の財政状況及び健全化判断比率'!BS10)</f>
        <v>そうじゃ地食べ公社</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1"/>
    </row>
    <row r="38" spans="1:113" ht="32.25" customHeight="1" x14ac:dyDescent="0.2">
      <c r="A38" s="164"/>
      <c r="B38" s="188"/>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4"/>
      <c r="U38" s="403" t="str">
        <f t="shared" si="4"/>
        <v/>
      </c>
      <c r="V38" s="403"/>
      <c r="W38" s="404"/>
      <c r="X38" s="404"/>
      <c r="Y38" s="404"/>
      <c r="Z38" s="404"/>
      <c r="AA38" s="404"/>
      <c r="AB38" s="404"/>
      <c r="AC38" s="404"/>
      <c r="AD38" s="404"/>
      <c r="AE38" s="404"/>
      <c r="AF38" s="404"/>
      <c r="AG38" s="404"/>
      <c r="AH38" s="404"/>
      <c r="AI38" s="404"/>
      <c r="AJ38" s="404"/>
      <c r="AK38" s="404"/>
      <c r="AL38" s="164"/>
      <c r="AM38" s="403" t="str">
        <f t="shared" si="0"/>
        <v/>
      </c>
      <c r="AN38" s="403"/>
      <c r="AO38" s="404"/>
      <c r="AP38" s="404"/>
      <c r="AQ38" s="404"/>
      <c r="AR38" s="404"/>
      <c r="AS38" s="404"/>
      <c r="AT38" s="404"/>
      <c r="AU38" s="404"/>
      <c r="AV38" s="404"/>
      <c r="AW38" s="404"/>
      <c r="AX38" s="404"/>
      <c r="AY38" s="404"/>
      <c r="AZ38" s="404"/>
      <c r="BA38" s="404"/>
      <c r="BB38" s="404"/>
      <c r="BC38" s="404"/>
      <c r="BD38" s="164"/>
      <c r="BE38" s="403" t="str">
        <f t="shared" si="1"/>
        <v/>
      </c>
      <c r="BF38" s="403"/>
      <c r="BG38" s="404"/>
      <c r="BH38" s="404"/>
      <c r="BI38" s="404"/>
      <c r="BJ38" s="404"/>
      <c r="BK38" s="404"/>
      <c r="BL38" s="404"/>
      <c r="BM38" s="404"/>
      <c r="BN38" s="404"/>
      <c r="BO38" s="404"/>
      <c r="BP38" s="404"/>
      <c r="BQ38" s="404"/>
      <c r="BR38" s="404"/>
      <c r="BS38" s="404"/>
      <c r="BT38" s="404"/>
      <c r="BU38" s="404"/>
      <c r="BV38" s="164"/>
      <c r="BW38" s="403">
        <f t="shared" si="2"/>
        <v>13</v>
      </c>
      <c r="BX38" s="403"/>
      <c r="BY38" s="404" t="str">
        <f>IF('各会計、関係団体の財政状況及び健全化判断比率'!B72="","",'各会計、関係団体の財政状況及び健全化判断比率'!B72)</f>
        <v>岡山県広域水道企業団</v>
      </c>
      <c r="BZ38" s="404"/>
      <c r="CA38" s="404"/>
      <c r="CB38" s="404"/>
      <c r="CC38" s="404"/>
      <c r="CD38" s="404"/>
      <c r="CE38" s="404"/>
      <c r="CF38" s="404"/>
      <c r="CG38" s="404"/>
      <c r="CH38" s="404"/>
      <c r="CI38" s="404"/>
      <c r="CJ38" s="404"/>
      <c r="CK38" s="404"/>
      <c r="CL38" s="404"/>
      <c r="CM38" s="404"/>
      <c r="CN38" s="164"/>
      <c r="CO38" s="403">
        <f t="shared" si="3"/>
        <v>23</v>
      </c>
      <c r="CP38" s="403"/>
      <c r="CQ38" s="404" t="str">
        <f>IF('各会計、関係団体の財政状況及び健全化判断比率'!BS11="","",'各会計、関係団体の財政状況及び健全化判断比率'!BS11)</f>
        <v>井原鉄道株式会社</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1"/>
    </row>
    <row r="39" spans="1:113" ht="32.25" customHeight="1" x14ac:dyDescent="0.2">
      <c r="A39" s="164"/>
      <c r="B39" s="188"/>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4"/>
      <c r="U39" s="403" t="str">
        <f t="shared" si="4"/>
        <v/>
      </c>
      <c r="V39" s="403"/>
      <c r="W39" s="404"/>
      <c r="X39" s="404"/>
      <c r="Y39" s="404"/>
      <c r="Z39" s="404"/>
      <c r="AA39" s="404"/>
      <c r="AB39" s="404"/>
      <c r="AC39" s="404"/>
      <c r="AD39" s="404"/>
      <c r="AE39" s="404"/>
      <c r="AF39" s="404"/>
      <c r="AG39" s="404"/>
      <c r="AH39" s="404"/>
      <c r="AI39" s="404"/>
      <c r="AJ39" s="404"/>
      <c r="AK39" s="404"/>
      <c r="AL39" s="164"/>
      <c r="AM39" s="403" t="str">
        <f t="shared" si="0"/>
        <v/>
      </c>
      <c r="AN39" s="403"/>
      <c r="AO39" s="404"/>
      <c r="AP39" s="404"/>
      <c r="AQ39" s="404"/>
      <c r="AR39" s="404"/>
      <c r="AS39" s="404"/>
      <c r="AT39" s="404"/>
      <c r="AU39" s="404"/>
      <c r="AV39" s="404"/>
      <c r="AW39" s="404"/>
      <c r="AX39" s="404"/>
      <c r="AY39" s="404"/>
      <c r="AZ39" s="404"/>
      <c r="BA39" s="404"/>
      <c r="BB39" s="404"/>
      <c r="BC39" s="404"/>
      <c r="BD39" s="164"/>
      <c r="BE39" s="403" t="str">
        <f t="shared" si="1"/>
        <v/>
      </c>
      <c r="BF39" s="403"/>
      <c r="BG39" s="404"/>
      <c r="BH39" s="404"/>
      <c r="BI39" s="404"/>
      <c r="BJ39" s="404"/>
      <c r="BK39" s="404"/>
      <c r="BL39" s="404"/>
      <c r="BM39" s="404"/>
      <c r="BN39" s="404"/>
      <c r="BO39" s="404"/>
      <c r="BP39" s="404"/>
      <c r="BQ39" s="404"/>
      <c r="BR39" s="404"/>
      <c r="BS39" s="404"/>
      <c r="BT39" s="404"/>
      <c r="BU39" s="404"/>
      <c r="BV39" s="164"/>
      <c r="BW39" s="403">
        <f t="shared" si="2"/>
        <v>14</v>
      </c>
      <c r="BX39" s="403"/>
      <c r="BY39" s="404" t="str">
        <f>IF('各会計、関係団体の財政状況及び健全化判断比率'!B73="","",'各会計、関係団体の財政状況及び健全化判断比率'!B73)</f>
        <v>岡山県後期高齢者医療広域連合（一般会計）</v>
      </c>
      <c r="BZ39" s="404"/>
      <c r="CA39" s="404"/>
      <c r="CB39" s="404"/>
      <c r="CC39" s="404"/>
      <c r="CD39" s="404"/>
      <c r="CE39" s="404"/>
      <c r="CF39" s="404"/>
      <c r="CG39" s="404"/>
      <c r="CH39" s="404"/>
      <c r="CI39" s="404"/>
      <c r="CJ39" s="404"/>
      <c r="CK39" s="404"/>
      <c r="CL39" s="404"/>
      <c r="CM39" s="404"/>
      <c r="CN39" s="164"/>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1"/>
    </row>
    <row r="40" spans="1:113" ht="32.25" customHeight="1" x14ac:dyDescent="0.2">
      <c r="A40" s="164"/>
      <c r="B40" s="188"/>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4"/>
      <c r="U40" s="403" t="str">
        <f t="shared" si="4"/>
        <v/>
      </c>
      <c r="V40" s="403"/>
      <c r="W40" s="404"/>
      <c r="X40" s="404"/>
      <c r="Y40" s="404"/>
      <c r="Z40" s="404"/>
      <c r="AA40" s="404"/>
      <c r="AB40" s="404"/>
      <c r="AC40" s="404"/>
      <c r="AD40" s="404"/>
      <c r="AE40" s="404"/>
      <c r="AF40" s="404"/>
      <c r="AG40" s="404"/>
      <c r="AH40" s="404"/>
      <c r="AI40" s="404"/>
      <c r="AJ40" s="404"/>
      <c r="AK40" s="404"/>
      <c r="AL40" s="164"/>
      <c r="AM40" s="403" t="str">
        <f t="shared" si="0"/>
        <v/>
      </c>
      <c r="AN40" s="403"/>
      <c r="AO40" s="404"/>
      <c r="AP40" s="404"/>
      <c r="AQ40" s="404"/>
      <c r="AR40" s="404"/>
      <c r="AS40" s="404"/>
      <c r="AT40" s="404"/>
      <c r="AU40" s="404"/>
      <c r="AV40" s="404"/>
      <c r="AW40" s="404"/>
      <c r="AX40" s="404"/>
      <c r="AY40" s="404"/>
      <c r="AZ40" s="404"/>
      <c r="BA40" s="404"/>
      <c r="BB40" s="404"/>
      <c r="BC40" s="404"/>
      <c r="BD40" s="164"/>
      <c r="BE40" s="403" t="str">
        <f t="shared" si="1"/>
        <v/>
      </c>
      <c r="BF40" s="403"/>
      <c r="BG40" s="404"/>
      <c r="BH40" s="404"/>
      <c r="BI40" s="404"/>
      <c r="BJ40" s="404"/>
      <c r="BK40" s="404"/>
      <c r="BL40" s="404"/>
      <c r="BM40" s="404"/>
      <c r="BN40" s="404"/>
      <c r="BO40" s="404"/>
      <c r="BP40" s="404"/>
      <c r="BQ40" s="404"/>
      <c r="BR40" s="404"/>
      <c r="BS40" s="404"/>
      <c r="BT40" s="404"/>
      <c r="BU40" s="404"/>
      <c r="BV40" s="164"/>
      <c r="BW40" s="403">
        <f t="shared" si="2"/>
        <v>15</v>
      </c>
      <c r="BX40" s="403"/>
      <c r="BY40" s="404" t="str">
        <f>IF('各会計、関係団体の財政状況及び健全化判断比率'!B74="","",'各会計、関係団体の財政状況及び健全化判断比率'!B74)</f>
        <v>岡山県後期高齢者医療広域連合（特別会計）</v>
      </c>
      <c r="BZ40" s="404"/>
      <c r="CA40" s="404"/>
      <c r="CB40" s="404"/>
      <c r="CC40" s="404"/>
      <c r="CD40" s="404"/>
      <c r="CE40" s="404"/>
      <c r="CF40" s="404"/>
      <c r="CG40" s="404"/>
      <c r="CH40" s="404"/>
      <c r="CI40" s="404"/>
      <c r="CJ40" s="404"/>
      <c r="CK40" s="404"/>
      <c r="CL40" s="404"/>
      <c r="CM40" s="404"/>
      <c r="CN40" s="164"/>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1"/>
    </row>
    <row r="41" spans="1:113" ht="32.25" customHeight="1" x14ac:dyDescent="0.2">
      <c r="A41" s="164"/>
      <c r="B41" s="188"/>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4"/>
      <c r="U41" s="403" t="str">
        <f t="shared" si="4"/>
        <v/>
      </c>
      <c r="V41" s="403"/>
      <c r="W41" s="404"/>
      <c r="X41" s="404"/>
      <c r="Y41" s="404"/>
      <c r="Z41" s="404"/>
      <c r="AA41" s="404"/>
      <c r="AB41" s="404"/>
      <c r="AC41" s="404"/>
      <c r="AD41" s="404"/>
      <c r="AE41" s="404"/>
      <c r="AF41" s="404"/>
      <c r="AG41" s="404"/>
      <c r="AH41" s="404"/>
      <c r="AI41" s="404"/>
      <c r="AJ41" s="404"/>
      <c r="AK41" s="404"/>
      <c r="AL41" s="164"/>
      <c r="AM41" s="403" t="str">
        <f t="shared" si="0"/>
        <v/>
      </c>
      <c r="AN41" s="403"/>
      <c r="AO41" s="404"/>
      <c r="AP41" s="404"/>
      <c r="AQ41" s="404"/>
      <c r="AR41" s="404"/>
      <c r="AS41" s="404"/>
      <c r="AT41" s="404"/>
      <c r="AU41" s="404"/>
      <c r="AV41" s="404"/>
      <c r="AW41" s="404"/>
      <c r="AX41" s="404"/>
      <c r="AY41" s="404"/>
      <c r="AZ41" s="404"/>
      <c r="BA41" s="404"/>
      <c r="BB41" s="404"/>
      <c r="BC41" s="404"/>
      <c r="BD41" s="164"/>
      <c r="BE41" s="403" t="str">
        <f t="shared" si="1"/>
        <v/>
      </c>
      <c r="BF41" s="403"/>
      <c r="BG41" s="404"/>
      <c r="BH41" s="404"/>
      <c r="BI41" s="404"/>
      <c r="BJ41" s="404"/>
      <c r="BK41" s="404"/>
      <c r="BL41" s="404"/>
      <c r="BM41" s="404"/>
      <c r="BN41" s="404"/>
      <c r="BO41" s="404"/>
      <c r="BP41" s="404"/>
      <c r="BQ41" s="404"/>
      <c r="BR41" s="404"/>
      <c r="BS41" s="404"/>
      <c r="BT41" s="404"/>
      <c r="BU41" s="404"/>
      <c r="BV41" s="164"/>
      <c r="BW41" s="403">
        <f t="shared" si="2"/>
        <v>16</v>
      </c>
      <c r="BX41" s="403"/>
      <c r="BY41" s="404" t="str">
        <f>IF('各会計、関係団体の財政状況及び健全化判断比率'!B75="","",'各会計、関係団体の財政状況及び健全化判断比率'!B75)</f>
        <v>岡山県市町村総合事務組合（一般会計）</v>
      </c>
      <c r="BZ41" s="404"/>
      <c r="CA41" s="404"/>
      <c r="CB41" s="404"/>
      <c r="CC41" s="404"/>
      <c r="CD41" s="404"/>
      <c r="CE41" s="404"/>
      <c r="CF41" s="404"/>
      <c r="CG41" s="404"/>
      <c r="CH41" s="404"/>
      <c r="CI41" s="404"/>
      <c r="CJ41" s="404"/>
      <c r="CK41" s="404"/>
      <c r="CL41" s="404"/>
      <c r="CM41" s="404"/>
      <c r="CN41" s="164"/>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1"/>
    </row>
    <row r="42" spans="1:113" ht="32.25" customHeight="1" x14ac:dyDescent="0.2">
      <c r="B42" s="188"/>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4"/>
      <c r="U42" s="403" t="str">
        <f t="shared" si="4"/>
        <v/>
      </c>
      <c r="V42" s="403"/>
      <c r="W42" s="404"/>
      <c r="X42" s="404"/>
      <c r="Y42" s="404"/>
      <c r="Z42" s="404"/>
      <c r="AA42" s="404"/>
      <c r="AB42" s="404"/>
      <c r="AC42" s="404"/>
      <c r="AD42" s="404"/>
      <c r="AE42" s="404"/>
      <c r="AF42" s="404"/>
      <c r="AG42" s="404"/>
      <c r="AH42" s="404"/>
      <c r="AI42" s="404"/>
      <c r="AJ42" s="404"/>
      <c r="AK42" s="404"/>
      <c r="AL42" s="164"/>
      <c r="AM42" s="403" t="str">
        <f t="shared" si="0"/>
        <v/>
      </c>
      <c r="AN42" s="403"/>
      <c r="AO42" s="404"/>
      <c r="AP42" s="404"/>
      <c r="AQ42" s="404"/>
      <c r="AR42" s="404"/>
      <c r="AS42" s="404"/>
      <c r="AT42" s="404"/>
      <c r="AU42" s="404"/>
      <c r="AV42" s="404"/>
      <c r="AW42" s="404"/>
      <c r="AX42" s="404"/>
      <c r="AY42" s="404"/>
      <c r="AZ42" s="404"/>
      <c r="BA42" s="404"/>
      <c r="BB42" s="404"/>
      <c r="BC42" s="404"/>
      <c r="BD42" s="164"/>
      <c r="BE42" s="403" t="str">
        <f t="shared" si="1"/>
        <v/>
      </c>
      <c r="BF42" s="403"/>
      <c r="BG42" s="404"/>
      <c r="BH42" s="404"/>
      <c r="BI42" s="404"/>
      <c r="BJ42" s="404"/>
      <c r="BK42" s="404"/>
      <c r="BL42" s="404"/>
      <c r="BM42" s="404"/>
      <c r="BN42" s="404"/>
      <c r="BO42" s="404"/>
      <c r="BP42" s="404"/>
      <c r="BQ42" s="404"/>
      <c r="BR42" s="404"/>
      <c r="BS42" s="404"/>
      <c r="BT42" s="404"/>
      <c r="BU42" s="404"/>
      <c r="BV42" s="164"/>
      <c r="BW42" s="403">
        <f t="shared" si="2"/>
        <v>17</v>
      </c>
      <c r="BX42" s="403"/>
      <c r="BY42" s="404" t="str">
        <f>IF('各会計、関係団体の財政状況及び健全化判断比率'!B76="","",'各会計、関係団体の財政状況及び健全化判断比率'!B76)</f>
        <v>岡山県市町村総合事務組合（貸付金特別会計）</v>
      </c>
      <c r="BZ42" s="404"/>
      <c r="CA42" s="404"/>
      <c r="CB42" s="404"/>
      <c r="CC42" s="404"/>
      <c r="CD42" s="404"/>
      <c r="CE42" s="404"/>
      <c r="CF42" s="404"/>
      <c r="CG42" s="404"/>
      <c r="CH42" s="404"/>
      <c r="CI42" s="404"/>
      <c r="CJ42" s="404"/>
      <c r="CK42" s="404"/>
      <c r="CL42" s="404"/>
      <c r="CM42" s="404"/>
      <c r="CN42" s="164"/>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1"/>
    </row>
    <row r="43" spans="1:113" ht="32.25" customHeight="1" x14ac:dyDescent="0.2">
      <c r="B43" s="188"/>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4"/>
      <c r="U43" s="403" t="str">
        <f t="shared" si="4"/>
        <v/>
      </c>
      <c r="V43" s="403"/>
      <c r="W43" s="404"/>
      <c r="X43" s="404"/>
      <c r="Y43" s="404"/>
      <c r="Z43" s="404"/>
      <c r="AA43" s="404"/>
      <c r="AB43" s="404"/>
      <c r="AC43" s="404"/>
      <c r="AD43" s="404"/>
      <c r="AE43" s="404"/>
      <c r="AF43" s="404"/>
      <c r="AG43" s="404"/>
      <c r="AH43" s="404"/>
      <c r="AI43" s="404"/>
      <c r="AJ43" s="404"/>
      <c r="AK43" s="404"/>
      <c r="AL43" s="164"/>
      <c r="AM43" s="403" t="str">
        <f t="shared" si="0"/>
        <v/>
      </c>
      <c r="AN43" s="403"/>
      <c r="AO43" s="404"/>
      <c r="AP43" s="404"/>
      <c r="AQ43" s="404"/>
      <c r="AR43" s="404"/>
      <c r="AS43" s="404"/>
      <c r="AT43" s="404"/>
      <c r="AU43" s="404"/>
      <c r="AV43" s="404"/>
      <c r="AW43" s="404"/>
      <c r="AX43" s="404"/>
      <c r="AY43" s="404"/>
      <c r="AZ43" s="404"/>
      <c r="BA43" s="404"/>
      <c r="BB43" s="404"/>
      <c r="BC43" s="404"/>
      <c r="BD43" s="164"/>
      <c r="BE43" s="403" t="str">
        <f t="shared" si="1"/>
        <v/>
      </c>
      <c r="BF43" s="403"/>
      <c r="BG43" s="404"/>
      <c r="BH43" s="404"/>
      <c r="BI43" s="404"/>
      <c r="BJ43" s="404"/>
      <c r="BK43" s="404"/>
      <c r="BL43" s="404"/>
      <c r="BM43" s="404"/>
      <c r="BN43" s="404"/>
      <c r="BO43" s="404"/>
      <c r="BP43" s="404"/>
      <c r="BQ43" s="404"/>
      <c r="BR43" s="404"/>
      <c r="BS43" s="404"/>
      <c r="BT43" s="404"/>
      <c r="BU43" s="404"/>
      <c r="BV43" s="164"/>
      <c r="BW43" s="403">
        <f t="shared" si="2"/>
        <v>18</v>
      </c>
      <c r="BX43" s="403"/>
      <c r="BY43" s="404" t="str">
        <f>IF('各会計、関係団体の財政状況及び健全化判断比率'!B77="","",'各会計、関係団体の財政状況及び健全化判断比率'!B77)</f>
        <v>岡山県市町村総合事務組合（拠出金事業特別会計）</v>
      </c>
      <c r="BZ43" s="404"/>
      <c r="CA43" s="404"/>
      <c r="CB43" s="404"/>
      <c r="CC43" s="404"/>
      <c r="CD43" s="404"/>
      <c r="CE43" s="404"/>
      <c r="CF43" s="404"/>
      <c r="CG43" s="404"/>
      <c r="CH43" s="404"/>
      <c r="CI43" s="404"/>
      <c r="CJ43" s="404"/>
      <c r="CK43" s="404"/>
      <c r="CL43" s="404"/>
      <c r="CM43" s="404"/>
      <c r="CN43" s="164"/>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1"/>
    </row>
    <row r="44" spans="1:113" ht="13.5" customHeight="1" thickBot="1" x14ac:dyDescent="0.25">
      <c r="B44" s="192"/>
      <c r="C44" s="193"/>
      <c r="D44" s="193"/>
      <c r="E44" s="193"/>
      <c r="F44" s="193"/>
      <c r="G44" s="193"/>
      <c r="H44" s="193"/>
      <c r="I44" s="193"/>
      <c r="J44" s="193"/>
      <c r="K44" s="193"/>
      <c r="L44" s="193"/>
      <c r="M44" s="193"/>
      <c r="N44" s="193"/>
      <c r="O44" s="193"/>
      <c r="P44" s="193"/>
      <c r="Q44" s="193"/>
      <c r="R44" s="193"/>
      <c r="S44" s="193"/>
      <c r="T44" s="193"/>
      <c r="U44" s="193"/>
      <c r="V44" s="193"/>
      <c r="W44" s="193"/>
      <c r="X44" s="193"/>
      <c r="Y44" s="193"/>
      <c r="Z44" s="193"/>
      <c r="AA44" s="193"/>
      <c r="AB44" s="193"/>
      <c r="AC44" s="193"/>
      <c r="AD44" s="193"/>
      <c r="AE44" s="193"/>
      <c r="AF44" s="193"/>
      <c r="AG44" s="193"/>
      <c r="AH44" s="193"/>
      <c r="AI44" s="193"/>
      <c r="AJ44" s="193"/>
      <c r="AK44" s="193"/>
      <c r="AL44" s="193"/>
      <c r="AM44" s="193"/>
      <c r="AN44" s="193"/>
      <c r="AO44" s="193"/>
      <c r="AP44" s="193"/>
      <c r="AQ44" s="193"/>
      <c r="AR44" s="193"/>
      <c r="AS44" s="193"/>
      <c r="AT44" s="193"/>
      <c r="AU44" s="193"/>
      <c r="AV44" s="193"/>
      <c r="AW44" s="193"/>
      <c r="AX44" s="193"/>
      <c r="AY44" s="193"/>
      <c r="AZ44" s="193"/>
      <c r="BA44" s="193"/>
      <c r="BB44" s="193"/>
      <c r="BC44" s="193"/>
      <c r="BD44" s="193"/>
      <c r="BE44" s="193"/>
      <c r="BF44" s="193"/>
      <c r="BG44" s="193"/>
      <c r="BH44" s="193"/>
      <c r="BI44" s="193"/>
      <c r="BJ44" s="193"/>
      <c r="BK44" s="193"/>
      <c r="BL44" s="193"/>
      <c r="BM44" s="193"/>
      <c r="BN44" s="193"/>
      <c r="BO44" s="193"/>
      <c r="BP44" s="193"/>
      <c r="BQ44" s="193"/>
      <c r="BR44" s="193"/>
      <c r="BS44" s="193"/>
      <c r="BT44" s="193"/>
      <c r="BU44" s="193"/>
      <c r="BV44" s="193"/>
      <c r="BW44" s="193"/>
      <c r="BX44" s="193"/>
      <c r="BY44" s="193"/>
      <c r="BZ44" s="193"/>
      <c r="CA44" s="193"/>
      <c r="CB44" s="193"/>
      <c r="CC44" s="193"/>
      <c r="CD44" s="193"/>
      <c r="CE44" s="193"/>
      <c r="CF44" s="193"/>
      <c r="CG44" s="193"/>
      <c r="CH44" s="193"/>
      <c r="CI44" s="193"/>
      <c r="CJ44" s="193"/>
      <c r="CK44" s="193"/>
      <c r="CL44" s="193"/>
      <c r="CM44" s="193"/>
      <c r="CN44" s="193"/>
      <c r="CO44" s="193"/>
      <c r="CP44" s="193"/>
      <c r="CQ44" s="193"/>
      <c r="CR44" s="193"/>
      <c r="CS44" s="193"/>
      <c r="CT44" s="193"/>
      <c r="CU44" s="193"/>
      <c r="CV44" s="193"/>
      <c r="CW44" s="193"/>
      <c r="CX44" s="193"/>
      <c r="CY44" s="193"/>
      <c r="CZ44" s="193"/>
      <c r="DA44" s="193"/>
      <c r="DB44" s="193"/>
      <c r="DC44" s="193"/>
      <c r="DD44" s="193"/>
      <c r="DE44" s="193"/>
      <c r="DF44" s="193"/>
      <c r="DG44" s="193"/>
      <c r="DH44" s="193"/>
      <c r="DI44" s="194"/>
    </row>
    <row r="45" spans="1:113" x14ac:dyDescent="0.2"/>
    <row r="46" spans="1:113" x14ac:dyDescent="0.2">
      <c r="B46" s="163"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rI0ONMefa2+zUkLTunRFtl0GAPelvMt08kXnU0+qndjMz151Tc+SDIKXE+pLQp5ZPSn0t6MkEZchAz5fAYHJxg==" saltValue="dfF6pU5nyKjQbtql5tETi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CR34" sqref="CR34:CY34"/>
    </sheetView>
  </sheetViews>
  <sheetFormatPr defaultColWidth="0" defaultRowHeight="11.25" customHeight="1" zeroHeight="1" x14ac:dyDescent="0.2"/>
  <cols>
    <col min="1" max="1" width="1.6640625" style="197" customWidth="1"/>
    <col min="2" max="2" width="2.33203125" style="197" customWidth="1"/>
    <col min="3" max="16" width="2.6640625" style="197" customWidth="1"/>
    <col min="17" max="17" width="2.33203125" style="197" customWidth="1"/>
    <col min="18" max="95" width="1.6640625" style="197" customWidth="1"/>
    <col min="96" max="133" width="1.6640625" style="209" customWidth="1"/>
    <col min="134" max="143" width="1.6640625" style="197" customWidth="1"/>
    <col min="144" max="16384" width="0" style="197" hidden="1"/>
  </cols>
  <sheetData>
    <row r="1" spans="2:143" ht="22.5" customHeight="1" thickBot="1" x14ac:dyDescent="0.25">
      <c r="B1" s="195"/>
      <c r="C1" s="196"/>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753" t="s">
        <v>202</v>
      </c>
      <c r="DI1" s="754"/>
      <c r="DJ1" s="754"/>
      <c r="DK1" s="754"/>
      <c r="DL1" s="754"/>
      <c r="DM1" s="754"/>
      <c r="DN1" s="755"/>
      <c r="DO1" s="197"/>
      <c r="DP1" s="753" t="s">
        <v>203</v>
      </c>
      <c r="DQ1" s="754"/>
      <c r="DR1" s="754"/>
      <c r="DS1" s="754"/>
      <c r="DT1" s="754"/>
      <c r="DU1" s="754"/>
      <c r="DV1" s="754"/>
      <c r="DW1" s="754"/>
      <c r="DX1" s="754"/>
      <c r="DY1" s="754"/>
      <c r="DZ1" s="754"/>
      <c r="EA1" s="754"/>
      <c r="EB1" s="754"/>
      <c r="EC1" s="755"/>
      <c r="ED1" s="196"/>
      <c r="EE1" s="196"/>
      <c r="EF1" s="196"/>
      <c r="EG1" s="196"/>
      <c r="EH1" s="196"/>
      <c r="EI1" s="196"/>
      <c r="EJ1" s="196"/>
      <c r="EK1" s="196"/>
      <c r="EL1" s="196"/>
      <c r="EM1" s="196"/>
    </row>
    <row r="2" spans="2:143" ht="22.5" customHeight="1" x14ac:dyDescent="0.2">
      <c r="B2" s="198" t="s">
        <v>204</v>
      </c>
      <c r="R2" s="199"/>
      <c r="S2" s="199"/>
      <c r="T2" s="199"/>
      <c r="U2" s="199"/>
      <c r="V2" s="199"/>
      <c r="W2" s="199"/>
      <c r="X2" s="199"/>
      <c r="Y2" s="199"/>
      <c r="Z2" s="199"/>
      <c r="AA2" s="199"/>
      <c r="AB2" s="199"/>
      <c r="AC2" s="199"/>
      <c r="AE2" s="200"/>
      <c r="AF2" s="200"/>
      <c r="AG2" s="200"/>
      <c r="AH2" s="200"/>
      <c r="AI2" s="200"/>
      <c r="AJ2" s="199"/>
      <c r="AK2" s="199"/>
      <c r="AL2" s="199"/>
      <c r="AM2" s="199"/>
      <c r="AN2" s="199"/>
      <c r="AO2" s="199"/>
      <c r="AP2" s="199"/>
      <c r="CD2" s="196"/>
      <c r="CE2" s="196"/>
      <c r="CF2" s="196"/>
      <c r="CG2" s="196"/>
      <c r="CH2" s="196"/>
      <c r="CI2" s="196"/>
      <c r="CJ2" s="196"/>
      <c r="CK2" s="196"/>
      <c r="CL2" s="196"/>
      <c r="CM2" s="196"/>
      <c r="CN2" s="196"/>
      <c r="CO2" s="196"/>
      <c r="CP2" s="196"/>
      <c r="CQ2" s="196"/>
      <c r="CR2" s="196"/>
      <c r="CS2" s="196"/>
      <c r="CT2" s="196"/>
      <c r="CU2" s="196"/>
      <c r="CV2" s="196"/>
      <c r="CW2" s="196"/>
      <c r="CX2" s="196"/>
      <c r="CY2" s="196"/>
      <c r="CZ2" s="196"/>
      <c r="DA2" s="196"/>
      <c r="DB2" s="196"/>
      <c r="DC2" s="196"/>
      <c r="DD2" s="196"/>
      <c r="DE2" s="196"/>
      <c r="DF2" s="196"/>
      <c r="DG2" s="196"/>
      <c r="DH2" s="196"/>
      <c r="DI2" s="196"/>
      <c r="DJ2" s="196"/>
      <c r="DK2" s="196"/>
      <c r="DL2" s="196"/>
      <c r="DM2" s="196"/>
      <c r="DN2" s="196"/>
      <c r="DO2" s="196"/>
      <c r="DP2" s="196"/>
      <c r="DQ2" s="196"/>
      <c r="DR2" s="196"/>
      <c r="DS2" s="196"/>
      <c r="DT2" s="196"/>
      <c r="DU2" s="196"/>
      <c r="DV2" s="196"/>
      <c r="DW2" s="196"/>
      <c r="DX2" s="196"/>
      <c r="DY2" s="196"/>
      <c r="DZ2" s="196"/>
      <c r="EA2" s="196"/>
      <c r="EB2" s="196"/>
      <c r="EC2" s="196"/>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8767001</v>
      </c>
      <c r="S5" s="713"/>
      <c r="T5" s="713"/>
      <c r="U5" s="713"/>
      <c r="V5" s="713"/>
      <c r="W5" s="713"/>
      <c r="X5" s="713"/>
      <c r="Y5" s="738"/>
      <c r="Z5" s="751">
        <v>23.8</v>
      </c>
      <c r="AA5" s="751"/>
      <c r="AB5" s="751"/>
      <c r="AC5" s="751"/>
      <c r="AD5" s="752">
        <v>8307245</v>
      </c>
      <c r="AE5" s="752"/>
      <c r="AF5" s="752"/>
      <c r="AG5" s="752"/>
      <c r="AH5" s="752"/>
      <c r="AI5" s="752"/>
      <c r="AJ5" s="752"/>
      <c r="AK5" s="752"/>
      <c r="AL5" s="739">
        <v>45.1</v>
      </c>
      <c r="AM5" s="721"/>
      <c r="AN5" s="721"/>
      <c r="AO5" s="740"/>
      <c r="AP5" s="715" t="s">
        <v>216</v>
      </c>
      <c r="AQ5" s="716"/>
      <c r="AR5" s="716"/>
      <c r="AS5" s="716"/>
      <c r="AT5" s="716"/>
      <c r="AU5" s="716"/>
      <c r="AV5" s="716"/>
      <c r="AW5" s="716"/>
      <c r="AX5" s="716"/>
      <c r="AY5" s="716"/>
      <c r="AZ5" s="716"/>
      <c r="BA5" s="716"/>
      <c r="BB5" s="716"/>
      <c r="BC5" s="716"/>
      <c r="BD5" s="716"/>
      <c r="BE5" s="716"/>
      <c r="BF5" s="717"/>
      <c r="BG5" s="657">
        <v>8287040</v>
      </c>
      <c r="BH5" s="658"/>
      <c r="BI5" s="658"/>
      <c r="BJ5" s="658"/>
      <c r="BK5" s="658"/>
      <c r="BL5" s="658"/>
      <c r="BM5" s="658"/>
      <c r="BN5" s="659"/>
      <c r="BO5" s="695">
        <v>94.5</v>
      </c>
      <c r="BP5" s="695"/>
      <c r="BQ5" s="695"/>
      <c r="BR5" s="695"/>
      <c r="BS5" s="696">
        <v>85892</v>
      </c>
      <c r="BT5" s="696"/>
      <c r="BU5" s="696"/>
      <c r="BV5" s="696"/>
      <c r="BW5" s="696"/>
      <c r="BX5" s="696"/>
      <c r="BY5" s="696"/>
      <c r="BZ5" s="696"/>
      <c r="CA5" s="696"/>
      <c r="CB5" s="734"/>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298451</v>
      </c>
      <c r="S6" s="658"/>
      <c r="T6" s="658"/>
      <c r="U6" s="658"/>
      <c r="V6" s="658"/>
      <c r="W6" s="658"/>
      <c r="X6" s="658"/>
      <c r="Y6" s="659"/>
      <c r="Z6" s="695">
        <v>0.8</v>
      </c>
      <c r="AA6" s="695"/>
      <c r="AB6" s="695"/>
      <c r="AC6" s="695"/>
      <c r="AD6" s="696">
        <v>298451</v>
      </c>
      <c r="AE6" s="696"/>
      <c r="AF6" s="696"/>
      <c r="AG6" s="696"/>
      <c r="AH6" s="696"/>
      <c r="AI6" s="696"/>
      <c r="AJ6" s="696"/>
      <c r="AK6" s="696"/>
      <c r="AL6" s="660">
        <v>1.6</v>
      </c>
      <c r="AM6" s="661"/>
      <c r="AN6" s="661"/>
      <c r="AO6" s="697"/>
      <c r="AP6" s="654" t="s">
        <v>221</v>
      </c>
      <c r="AQ6" s="655"/>
      <c r="AR6" s="655"/>
      <c r="AS6" s="655"/>
      <c r="AT6" s="655"/>
      <c r="AU6" s="655"/>
      <c r="AV6" s="655"/>
      <c r="AW6" s="655"/>
      <c r="AX6" s="655"/>
      <c r="AY6" s="655"/>
      <c r="AZ6" s="655"/>
      <c r="BA6" s="655"/>
      <c r="BB6" s="655"/>
      <c r="BC6" s="655"/>
      <c r="BD6" s="655"/>
      <c r="BE6" s="655"/>
      <c r="BF6" s="656"/>
      <c r="BG6" s="657">
        <v>8287040</v>
      </c>
      <c r="BH6" s="658"/>
      <c r="BI6" s="658"/>
      <c r="BJ6" s="658"/>
      <c r="BK6" s="658"/>
      <c r="BL6" s="658"/>
      <c r="BM6" s="658"/>
      <c r="BN6" s="659"/>
      <c r="BO6" s="695">
        <v>94.5</v>
      </c>
      <c r="BP6" s="695"/>
      <c r="BQ6" s="695"/>
      <c r="BR6" s="695"/>
      <c r="BS6" s="696">
        <v>85892</v>
      </c>
      <c r="BT6" s="696"/>
      <c r="BU6" s="696"/>
      <c r="BV6" s="696"/>
      <c r="BW6" s="696"/>
      <c r="BX6" s="696"/>
      <c r="BY6" s="696"/>
      <c r="BZ6" s="696"/>
      <c r="CA6" s="696"/>
      <c r="CB6" s="734"/>
      <c r="CD6" s="715" t="s">
        <v>222</v>
      </c>
      <c r="CE6" s="716"/>
      <c r="CF6" s="716"/>
      <c r="CG6" s="716"/>
      <c r="CH6" s="716"/>
      <c r="CI6" s="716"/>
      <c r="CJ6" s="716"/>
      <c r="CK6" s="716"/>
      <c r="CL6" s="716"/>
      <c r="CM6" s="716"/>
      <c r="CN6" s="716"/>
      <c r="CO6" s="716"/>
      <c r="CP6" s="716"/>
      <c r="CQ6" s="717"/>
      <c r="CR6" s="657">
        <v>307549</v>
      </c>
      <c r="CS6" s="658"/>
      <c r="CT6" s="658"/>
      <c r="CU6" s="658"/>
      <c r="CV6" s="658"/>
      <c r="CW6" s="658"/>
      <c r="CX6" s="658"/>
      <c r="CY6" s="659"/>
      <c r="CZ6" s="739">
        <v>0.9</v>
      </c>
      <c r="DA6" s="721"/>
      <c r="DB6" s="721"/>
      <c r="DC6" s="741"/>
      <c r="DD6" s="663" t="s">
        <v>122</v>
      </c>
      <c r="DE6" s="658"/>
      <c r="DF6" s="658"/>
      <c r="DG6" s="658"/>
      <c r="DH6" s="658"/>
      <c r="DI6" s="658"/>
      <c r="DJ6" s="658"/>
      <c r="DK6" s="658"/>
      <c r="DL6" s="658"/>
      <c r="DM6" s="658"/>
      <c r="DN6" s="658"/>
      <c r="DO6" s="658"/>
      <c r="DP6" s="659"/>
      <c r="DQ6" s="663">
        <v>307549</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4746</v>
      </c>
      <c r="S7" s="658"/>
      <c r="T7" s="658"/>
      <c r="U7" s="658"/>
      <c r="V7" s="658"/>
      <c r="W7" s="658"/>
      <c r="X7" s="658"/>
      <c r="Y7" s="659"/>
      <c r="Z7" s="695">
        <v>0</v>
      </c>
      <c r="AA7" s="695"/>
      <c r="AB7" s="695"/>
      <c r="AC7" s="695"/>
      <c r="AD7" s="696">
        <v>4746</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3504480</v>
      </c>
      <c r="BH7" s="658"/>
      <c r="BI7" s="658"/>
      <c r="BJ7" s="658"/>
      <c r="BK7" s="658"/>
      <c r="BL7" s="658"/>
      <c r="BM7" s="658"/>
      <c r="BN7" s="659"/>
      <c r="BO7" s="695">
        <v>40</v>
      </c>
      <c r="BP7" s="695"/>
      <c r="BQ7" s="695"/>
      <c r="BR7" s="695"/>
      <c r="BS7" s="696">
        <v>85892</v>
      </c>
      <c r="BT7" s="696"/>
      <c r="BU7" s="696"/>
      <c r="BV7" s="696"/>
      <c r="BW7" s="696"/>
      <c r="BX7" s="696"/>
      <c r="BY7" s="696"/>
      <c r="BZ7" s="696"/>
      <c r="CA7" s="696"/>
      <c r="CB7" s="734"/>
      <c r="CD7" s="654" t="s">
        <v>225</v>
      </c>
      <c r="CE7" s="655"/>
      <c r="CF7" s="655"/>
      <c r="CG7" s="655"/>
      <c r="CH7" s="655"/>
      <c r="CI7" s="655"/>
      <c r="CJ7" s="655"/>
      <c r="CK7" s="655"/>
      <c r="CL7" s="655"/>
      <c r="CM7" s="655"/>
      <c r="CN7" s="655"/>
      <c r="CO7" s="655"/>
      <c r="CP7" s="655"/>
      <c r="CQ7" s="656"/>
      <c r="CR7" s="657">
        <v>9550244</v>
      </c>
      <c r="CS7" s="658"/>
      <c r="CT7" s="658"/>
      <c r="CU7" s="658"/>
      <c r="CV7" s="658"/>
      <c r="CW7" s="658"/>
      <c r="CX7" s="658"/>
      <c r="CY7" s="659"/>
      <c r="CZ7" s="695">
        <v>26.9</v>
      </c>
      <c r="DA7" s="695"/>
      <c r="DB7" s="695"/>
      <c r="DC7" s="695"/>
      <c r="DD7" s="663">
        <v>5428795</v>
      </c>
      <c r="DE7" s="658"/>
      <c r="DF7" s="658"/>
      <c r="DG7" s="658"/>
      <c r="DH7" s="658"/>
      <c r="DI7" s="658"/>
      <c r="DJ7" s="658"/>
      <c r="DK7" s="658"/>
      <c r="DL7" s="658"/>
      <c r="DM7" s="658"/>
      <c r="DN7" s="658"/>
      <c r="DO7" s="658"/>
      <c r="DP7" s="659"/>
      <c r="DQ7" s="663">
        <v>3777612</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66172</v>
      </c>
      <c r="S8" s="658"/>
      <c r="T8" s="658"/>
      <c r="U8" s="658"/>
      <c r="V8" s="658"/>
      <c r="W8" s="658"/>
      <c r="X8" s="658"/>
      <c r="Y8" s="659"/>
      <c r="Z8" s="695">
        <v>0.2</v>
      </c>
      <c r="AA8" s="695"/>
      <c r="AB8" s="695"/>
      <c r="AC8" s="695"/>
      <c r="AD8" s="696">
        <v>66172</v>
      </c>
      <c r="AE8" s="696"/>
      <c r="AF8" s="696"/>
      <c r="AG8" s="696"/>
      <c r="AH8" s="696"/>
      <c r="AI8" s="696"/>
      <c r="AJ8" s="696"/>
      <c r="AK8" s="696"/>
      <c r="AL8" s="660">
        <v>0.4</v>
      </c>
      <c r="AM8" s="661"/>
      <c r="AN8" s="661"/>
      <c r="AO8" s="697"/>
      <c r="AP8" s="654" t="s">
        <v>227</v>
      </c>
      <c r="AQ8" s="655"/>
      <c r="AR8" s="655"/>
      <c r="AS8" s="655"/>
      <c r="AT8" s="655"/>
      <c r="AU8" s="655"/>
      <c r="AV8" s="655"/>
      <c r="AW8" s="655"/>
      <c r="AX8" s="655"/>
      <c r="AY8" s="655"/>
      <c r="AZ8" s="655"/>
      <c r="BA8" s="655"/>
      <c r="BB8" s="655"/>
      <c r="BC8" s="655"/>
      <c r="BD8" s="655"/>
      <c r="BE8" s="655"/>
      <c r="BF8" s="656"/>
      <c r="BG8" s="657">
        <v>113533</v>
      </c>
      <c r="BH8" s="658"/>
      <c r="BI8" s="658"/>
      <c r="BJ8" s="658"/>
      <c r="BK8" s="658"/>
      <c r="BL8" s="658"/>
      <c r="BM8" s="658"/>
      <c r="BN8" s="659"/>
      <c r="BO8" s="695">
        <v>1.3</v>
      </c>
      <c r="BP8" s="695"/>
      <c r="BQ8" s="695"/>
      <c r="BR8" s="695"/>
      <c r="BS8" s="696" t="s">
        <v>122</v>
      </c>
      <c r="BT8" s="696"/>
      <c r="BU8" s="696"/>
      <c r="BV8" s="696"/>
      <c r="BW8" s="696"/>
      <c r="BX8" s="696"/>
      <c r="BY8" s="696"/>
      <c r="BZ8" s="696"/>
      <c r="CA8" s="696"/>
      <c r="CB8" s="734"/>
      <c r="CD8" s="654" t="s">
        <v>228</v>
      </c>
      <c r="CE8" s="655"/>
      <c r="CF8" s="655"/>
      <c r="CG8" s="655"/>
      <c r="CH8" s="655"/>
      <c r="CI8" s="655"/>
      <c r="CJ8" s="655"/>
      <c r="CK8" s="655"/>
      <c r="CL8" s="655"/>
      <c r="CM8" s="655"/>
      <c r="CN8" s="655"/>
      <c r="CO8" s="655"/>
      <c r="CP8" s="655"/>
      <c r="CQ8" s="656"/>
      <c r="CR8" s="657">
        <v>12471222</v>
      </c>
      <c r="CS8" s="658"/>
      <c r="CT8" s="658"/>
      <c r="CU8" s="658"/>
      <c r="CV8" s="658"/>
      <c r="CW8" s="658"/>
      <c r="CX8" s="658"/>
      <c r="CY8" s="659"/>
      <c r="CZ8" s="695">
        <v>35.1</v>
      </c>
      <c r="DA8" s="695"/>
      <c r="DB8" s="695"/>
      <c r="DC8" s="695"/>
      <c r="DD8" s="663">
        <v>9632</v>
      </c>
      <c r="DE8" s="658"/>
      <c r="DF8" s="658"/>
      <c r="DG8" s="658"/>
      <c r="DH8" s="658"/>
      <c r="DI8" s="658"/>
      <c r="DJ8" s="658"/>
      <c r="DK8" s="658"/>
      <c r="DL8" s="658"/>
      <c r="DM8" s="658"/>
      <c r="DN8" s="658"/>
      <c r="DO8" s="658"/>
      <c r="DP8" s="659"/>
      <c r="DQ8" s="663">
        <v>6362925</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107858</v>
      </c>
      <c r="S9" s="658"/>
      <c r="T9" s="658"/>
      <c r="U9" s="658"/>
      <c r="V9" s="658"/>
      <c r="W9" s="658"/>
      <c r="X9" s="658"/>
      <c r="Y9" s="659"/>
      <c r="Z9" s="695">
        <v>0.3</v>
      </c>
      <c r="AA9" s="695"/>
      <c r="AB9" s="695"/>
      <c r="AC9" s="695"/>
      <c r="AD9" s="696">
        <v>107858</v>
      </c>
      <c r="AE9" s="696"/>
      <c r="AF9" s="696"/>
      <c r="AG9" s="696"/>
      <c r="AH9" s="696"/>
      <c r="AI9" s="696"/>
      <c r="AJ9" s="696"/>
      <c r="AK9" s="696"/>
      <c r="AL9" s="660">
        <v>0.6</v>
      </c>
      <c r="AM9" s="661"/>
      <c r="AN9" s="661"/>
      <c r="AO9" s="697"/>
      <c r="AP9" s="654" t="s">
        <v>230</v>
      </c>
      <c r="AQ9" s="655"/>
      <c r="AR9" s="655"/>
      <c r="AS9" s="655"/>
      <c r="AT9" s="655"/>
      <c r="AU9" s="655"/>
      <c r="AV9" s="655"/>
      <c r="AW9" s="655"/>
      <c r="AX9" s="655"/>
      <c r="AY9" s="655"/>
      <c r="AZ9" s="655"/>
      <c r="BA9" s="655"/>
      <c r="BB9" s="655"/>
      <c r="BC9" s="655"/>
      <c r="BD9" s="655"/>
      <c r="BE9" s="655"/>
      <c r="BF9" s="656"/>
      <c r="BG9" s="657">
        <v>2924329</v>
      </c>
      <c r="BH9" s="658"/>
      <c r="BI9" s="658"/>
      <c r="BJ9" s="658"/>
      <c r="BK9" s="658"/>
      <c r="BL9" s="658"/>
      <c r="BM9" s="658"/>
      <c r="BN9" s="659"/>
      <c r="BO9" s="695">
        <v>33.4</v>
      </c>
      <c r="BP9" s="695"/>
      <c r="BQ9" s="695"/>
      <c r="BR9" s="695"/>
      <c r="BS9" s="696" t="s">
        <v>122</v>
      </c>
      <c r="BT9" s="696"/>
      <c r="BU9" s="696"/>
      <c r="BV9" s="696"/>
      <c r="BW9" s="696"/>
      <c r="BX9" s="696"/>
      <c r="BY9" s="696"/>
      <c r="BZ9" s="696"/>
      <c r="CA9" s="696"/>
      <c r="CB9" s="734"/>
      <c r="CD9" s="654" t="s">
        <v>231</v>
      </c>
      <c r="CE9" s="655"/>
      <c r="CF9" s="655"/>
      <c r="CG9" s="655"/>
      <c r="CH9" s="655"/>
      <c r="CI9" s="655"/>
      <c r="CJ9" s="655"/>
      <c r="CK9" s="655"/>
      <c r="CL9" s="655"/>
      <c r="CM9" s="655"/>
      <c r="CN9" s="655"/>
      <c r="CO9" s="655"/>
      <c r="CP9" s="655"/>
      <c r="CQ9" s="656"/>
      <c r="CR9" s="657">
        <v>2120959</v>
      </c>
      <c r="CS9" s="658"/>
      <c r="CT9" s="658"/>
      <c r="CU9" s="658"/>
      <c r="CV9" s="658"/>
      <c r="CW9" s="658"/>
      <c r="CX9" s="658"/>
      <c r="CY9" s="659"/>
      <c r="CZ9" s="695">
        <v>6</v>
      </c>
      <c r="DA9" s="695"/>
      <c r="DB9" s="695"/>
      <c r="DC9" s="695"/>
      <c r="DD9" s="663">
        <v>47185</v>
      </c>
      <c r="DE9" s="658"/>
      <c r="DF9" s="658"/>
      <c r="DG9" s="658"/>
      <c r="DH9" s="658"/>
      <c r="DI9" s="658"/>
      <c r="DJ9" s="658"/>
      <c r="DK9" s="658"/>
      <c r="DL9" s="658"/>
      <c r="DM9" s="658"/>
      <c r="DN9" s="658"/>
      <c r="DO9" s="658"/>
      <c r="DP9" s="659"/>
      <c r="DQ9" s="663">
        <v>1839339</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167430</v>
      </c>
      <c r="BH10" s="658"/>
      <c r="BI10" s="658"/>
      <c r="BJ10" s="658"/>
      <c r="BK10" s="658"/>
      <c r="BL10" s="658"/>
      <c r="BM10" s="658"/>
      <c r="BN10" s="659"/>
      <c r="BO10" s="695">
        <v>1.9</v>
      </c>
      <c r="BP10" s="695"/>
      <c r="BQ10" s="695"/>
      <c r="BR10" s="695"/>
      <c r="BS10" s="696" t="s">
        <v>122</v>
      </c>
      <c r="BT10" s="696"/>
      <c r="BU10" s="696"/>
      <c r="BV10" s="696"/>
      <c r="BW10" s="696"/>
      <c r="BX10" s="696"/>
      <c r="BY10" s="696"/>
      <c r="BZ10" s="696"/>
      <c r="CA10" s="696"/>
      <c r="CB10" s="734"/>
      <c r="CD10" s="654" t="s">
        <v>234</v>
      </c>
      <c r="CE10" s="655"/>
      <c r="CF10" s="655"/>
      <c r="CG10" s="655"/>
      <c r="CH10" s="655"/>
      <c r="CI10" s="655"/>
      <c r="CJ10" s="655"/>
      <c r="CK10" s="655"/>
      <c r="CL10" s="655"/>
      <c r="CM10" s="655"/>
      <c r="CN10" s="655"/>
      <c r="CO10" s="655"/>
      <c r="CP10" s="655"/>
      <c r="CQ10" s="656"/>
      <c r="CR10" s="657">
        <v>84291</v>
      </c>
      <c r="CS10" s="658"/>
      <c r="CT10" s="658"/>
      <c r="CU10" s="658"/>
      <c r="CV10" s="658"/>
      <c r="CW10" s="658"/>
      <c r="CX10" s="658"/>
      <c r="CY10" s="659"/>
      <c r="CZ10" s="695">
        <v>0.2</v>
      </c>
      <c r="DA10" s="695"/>
      <c r="DB10" s="695"/>
      <c r="DC10" s="695"/>
      <c r="DD10" s="663" t="s">
        <v>122</v>
      </c>
      <c r="DE10" s="658"/>
      <c r="DF10" s="658"/>
      <c r="DG10" s="658"/>
      <c r="DH10" s="658"/>
      <c r="DI10" s="658"/>
      <c r="DJ10" s="658"/>
      <c r="DK10" s="658"/>
      <c r="DL10" s="658"/>
      <c r="DM10" s="658"/>
      <c r="DN10" s="658"/>
      <c r="DO10" s="658"/>
      <c r="DP10" s="659"/>
      <c r="DQ10" s="663">
        <v>34291</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1767478</v>
      </c>
      <c r="S11" s="658"/>
      <c r="T11" s="658"/>
      <c r="U11" s="658"/>
      <c r="V11" s="658"/>
      <c r="W11" s="658"/>
      <c r="X11" s="658"/>
      <c r="Y11" s="659"/>
      <c r="Z11" s="660">
        <v>4.8</v>
      </c>
      <c r="AA11" s="661"/>
      <c r="AB11" s="661"/>
      <c r="AC11" s="662"/>
      <c r="AD11" s="663">
        <v>1767478</v>
      </c>
      <c r="AE11" s="658"/>
      <c r="AF11" s="658"/>
      <c r="AG11" s="658"/>
      <c r="AH11" s="658"/>
      <c r="AI11" s="658"/>
      <c r="AJ11" s="658"/>
      <c r="AK11" s="659"/>
      <c r="AL11" s="660">
        <v>9.6</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299188</v>
      </c>
      <c r="BH11" s="658"/>
      <c r="BI11" s="658"/>
      <c r="BJ11" s="658"/>
      <c r="BK11" s="658"/>
      <c r="BL11" s="658"/>
      <c r="BM11" s="658"/>
      <c r="BN11" s="659"/>
      <c r="BO11" s="695">
        <v>3.4</v>
      </c>
      <c r="BP11" s="695"/>
      <c r="BQ11" s="695"/>
      <c r="BR11" s="695"/>
      <c r="BS11" s="696">
        <v>85892</v>
      </c>
      <c r="BT11" s="696"/>
      <c r="BU11" s="696"/>
      <c r="BV11" s="696"/>
      <c r="BW11" s="696"/>
      <c r="BX11" s="696"/>
      <c r="BY11" s="696"/>
      <c r="BZ11" s="696"/>
      <c r="CA11" s="696"/>
      <c r="CB11" s="734"/>
      <c r="CD11" s="654" t="s">
        <v>237</v>
      </c>
      <c r="CE11" s="655"/>
      <c r="CF11" s="655"/>
      <c r="CG11" s="655"/>
      <c r="CH11" s="655"/>
      <c r="CI11" s="655"/>
      <c r="CJ11" s="655"/>
      <c r="CK11" s="655"/>
      <c r="CL11" s="655"/>
      <c r="CM11" s="655"/>
      <c r="CN11" s="655"/>
      <c r="CO11" s="655"/>
      <c r="CP11" s="655"/>
      <c r="CQ11" s="656"/>
      <c r="CR11" s="657">
        <v>855909</v>
      </c>
      <c r="CS11" s="658"/>
      <c r="CT11" s="658"/>
      <c r="CU11" s="658"/>
      <c r="CV11" s="658"/>
      <c r="CW11" s="658"/>
      <c r="CX11" s="658"/>
      <c r="CY11" s="659"/>
      <c r="CZ11" s="695">
        <v>2.4</v>
      </c>
      <c r="DA11" s="695"/>
      <c r="DB11" s="695"/>
      <c r="DC11" s="695"/>
      <c r="DD11" s="663">
        <v>142542</v>
      </c>
      <c r="DE11" s="658"/>
      <c r="DF11" s="658"/>
      <c r="DG11" s="658"/>
      <c r="DH11" s="658"/>
      <c r="DI11" s="658"/>
      <c r="DJ11" s="658"/>
      <c r="DK11" s="658"/>
      <c r="DL11" s="658"/>
      <c r="DM11" s="658"/>
      <c r="DN11" s="658"/>
      <c r="DO11" s="658"/>
      <c r="DP11" s="659"/>
      <c r="DQ11" s="663">
        <v>642893</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v>59702</v>
      </c>
      <c r="S12" s="658"/>
      <c r="T12" s="658"/>
      <c r="U12" s="658"/>
      <c r="V12" s="658"/>
      <c r="W12" s="658"/>
      <c r="X12" s="658"/>
      <c r="Y12" s="659"/>
      <c r="Z12" s="695">
        <v>0.2</v>
      </c>
      <c r="AA12" s="695"/>
      <c r="AB12" s="695"/>
      <c r="AC12" s="695"/>
      <c r="AD12" s="696">
        <v>59702</v>
      </c>
      <c r="AE12" s="696"/>
      <c r="AF12" s="696"/>
      <c r="AG12" s="696"/>
      <c r="AH12" s="696"/>
      <c r="AI12" s="696"/>
      <c r="AJ12" s="696"/>
      <c r="AK12" s="696"/>
      <c r="AL12" s="660">
        <v>0.3</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4083980</v>
      </c>
      <c r="BH12" s="658"/>
      <c r="BI12" s="658"/>
      <c r="BJ12" s="658"/>
      <c r="BK12" s="658"/>
      <c r="BL12" s="658"/>
      <c r="BM12" s="658"/>
      <c r="BN12" s="659"/>
      <c r="BO12" s="695">
        <v>46.6</v>
      </c>
      <c r="BP12" s="695"/>
      <c r="BQ12" s="695"/>
      <c r="BR12" s="695"/>
      <c r="BS12" s="696" t="s">
        <v>122</v>
      </c>
      <c r="BT12" s="696"/>
      <c r="BU12" s="696"/>
      <c r="BV12" s="696"/>
      <c r="BW12" s="696"/>
      <c r="BX12" s="696"/>
      <c r="BY12" s="696"/>
      <c r="BZ12" s="696"/>
      <c r="CA12" s="696"/>
      <c r="CB12" s="734"/>
      <c r="CD12" s="654" t="s">
        <v>240</v>
      </c>
      <c r="CE12" s="655"/>
      <c r="CF12" s="655"/>
      <c r="CG12" s="655"/>
      <c r="CH12" s="655"/>
      <c r="CI12" s="655"/>
      <c r="CJ12" s="655"/>
      <c r="CK12" s="655"/>
      <c r="CL12" s="655"/>
      <c r="CM12" s="655"/>
      <c r="CN12" s="655"/>
      <c r="CO12" s="655"/>
      <c r="CP12" s="655"/>
      <c r="CQ12" s="656"/>
      <c r="CR12" s="657">
        <v>278108</v>
      </c>
      <c r="CS12" s="658"/>
      <c r="CT12" s="658"/>
      <c r="CU12" s="658"/>
      <c r="CV12" s="658"/>
      <c r="CW12" s="658"/>
      <c r="CX12" s="658"/>
      <c r="CY12" s="659"/>
      <c r="CZ12" s="695">
        <v>0.8</v>
      </c>
      <c r="DA12" s="695"/>
      <c r="DB12" s="695"/>
      <c r="DC12" s="695"/>
      <c r="DD12" s="663" t="s">
        <v>122</v>
      </c>
      <c r="DE12" s="658"/>
      <c r="DF12" s="658"/>
      <c r="DG12" s="658"/>
      <c r="DH12" s="658"/>
      <c r="DI12" s="658"/>
      <c r="DJ12" s="658"/>
      <c r="DK12" s="658"/>
      <c r="DL12" s="658"/>
      <c r="DM12" s="658"/>
      <c r="DN12" s="658"/>
      <c r="DO12" s="658"/>
      <c r="DP12" s="659"/>
      <c r="DQ12" s="663">
        <v>272818</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4062795</v>
      </c>
      <c r="BH13" s="658"/>
      <c r="BI13" s="658"/>
      <c r="BJ13" s="658"/>
      <c r="BK13" s="658"/>
      <c r="BL13" s="658"/>
      <c r="BM13" s="658"/>
      <c r="BN13" s="659"/>
      <c r="BO13" s="695">
        <v>46.3</v>
      </c>
      <c r="BP13" s="695"/>
      <c r="BQ13" s="695"/>
      <c r="BR13" s="695"/>
      <c r="BS13" s="696" t="s">
        <v>122</v>
      </c>
      <c r="BT13" s="696"/>
      <c r="BU13" s="696"/>
      <c r="BV13" s="696"/>
      <c r="BW13" s="696"/>
      <c r="BX13" s="696"/>
      <c r="BY13" s="696"/>
      <c r="BZ13" s="696"/>
      <c r="CA13" s="696"/>
      <c r="CB13" s="734"/>
      <c r="CD13" s="654" t="s">
        <v>243</v>
      </c>
      <c r="CE13" s="655"/>
      <c r="CF13" s="655"/>
      <c r="CG13" s="655"/>
      <c r="CH13" s="655"/>
      <c r="CI13" s="655"/>
      <c r="CJ13" s="655"/>
      <c r="CK13" s="655"/>
      <c r="CL13" s="655"/>
      <c r="CM13" s="655"/>
      <c r="CN13" s="655"/>
      <c r="CO13" s="655"/>
      <c r="CP13" s="655"/>
      <c r="CQ13" s="656"/>
      <c r="CR13" s="657">
        <v>1849344</v>
      </c>
      <c r="CS13" s="658"/>
      <c r="CT13" s="658"/>
      <c r="CU13" s="658"/>
      <c r="CV13" s="658"/>
      <c r="CW13" s="658"/>
      <c r="CX13" s="658"/>
      <c r="CY13" s="659"/>
      <c r="CZ13" s="695">
        <v>5.2</v>
      </c>
      <c r="DA13" s="695"/>
      <c r="DB13" s="695"/>
      <c r="DC13" s="695"/>
      <c r="DD13" s="663">
        <v>640515</v>
      </c>
      <c r="DE13" s="658"/>
      <c r="DF13" s="658"/>
      <c r="DG13" s="658"/>
      <c r="DH13" s="658"/>
      <c r="DI13" s="658"/>
      <c r="DJ13" s="658"/>
      <c r="DK13" s="658"/>
      <c r="DL13" s="658"/>
      <c r="DM13" s="658"/>
      <c r="DN13" s="658"/>
      <c r="DO13" s="658"/>
      <c r="DP13" s="659"/>
      <c r="DQ13" s="663">
        <v>1371559</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288530</v>
      </c>
      <c r="BH14" s="658"/>
      <c r="BI14" s="658"/>
      <c r="BJ14" s="658"/>
      <c r="BK14" s="658"/>
      <c r="BL14" s="658"/>
      <c r="BM14" s="658"/>
      <c r="BN14" s="659"/>
      <c r="BO14" s="695">
        <v>3.3</v>
      </c>
      <c r="BP14" s="695"/>
      <c r="BQ14" s="695"/>
      <c r="BR14" s="695"/>
      <c r="BS14" s="696" t="s">
        <v>122</v>
      </c>
      <c r="BT14" s="696"/>
      <c r="BU14" s="696"/>
      <c r="BV14" s="696"/>
      <c r="BW14" s="696"/>
      <c r="BX14" s="696"/>
      <c r="BY14" s="696"/>
      <c r="BZ14" s="696"/>
      <c r="CA14" s="696"/>
      <c r="CB14" s="734"/>
      <c r="CD14" s="654" t="s">
        <v>246</v>
      </c>
      <c r="CE14" s="655"/>
      <c r="CF14" s="655"/>
      <c r="CG14" s="655"/>
      <c r="CH14" s="655"/>
      <c r="CI14" s="655"/>
      <c r="CJ14" s="655"/>
      <c r="CK14" s="655"/>
      <c r="CL14" s="655"/>
      <c r="CM14" s="655"/>
      <c r="CN14" s="655"/>
      <c r="CO14" s="655"/>
      <c r="CP14" s="655"/>
      <c r="CQ14" s="656"/>
      <c r="CR14" s="657">
        <v>1391390</v>
      </c>
      <c r="CS14" s="658"/>
      <c r="CT14" s="658"/>
      <c r="CU14" s="658"/>
      <c r="CV14" s="658"/>
      <c r="CW14" s="658"/>
      <c r="CX14" s="658"/>
      <c r="CY14" s="659"/>
      <c r="CZ14" s="695">
        <v>3.9</v>
      </c>
      <c r="DA14" s="695"/>
      <c r="DB14" s="695"/>
      <c r="DC14" s="695"/>
      <c r="DD14" s="663">
        <v>199751</v>
      </c>
      <c r="DE14" s="658"/>
      <c r="DF14" s="658"/>
      <c r="DG14" s="658"/>
      <c r="DH14" s="658"/>
      <c r="DI14" s="658"/>
      <c r="DJ14" s="658"/>
      <c r="DK14" s="658"/>
      <c r="DL14" s="658"/>
      <c r="DM14" s="658"/>
      <c r="DN14" s="658"/>
      <c r="DO14" s="658"/>
      <c r="DP14" s="659"/>
      <c r="DQ14" s="663">
        <v>1124920</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v>36380</v>
      </c>
      <c r="S15" s="658"/>
      <c r="T15" s="658"/>
      <c r="U15" s="658"/>
      <c r="V15" s="658"/>
      <c r="W15" s="658"/>
      <c r="X15" s="658"/>
      <c r="Y15" s="659"/>
      <c r="Z15" s="695">
        <v>0.1</v>
      </c>
      <c r="AA15" s="695"/>
      <c r="AB15" s="695"/>
      <c r="AC15" s="695"/>
      <c r="AD15" s="696">
        <v>36380</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410050</v>
      </c>
      <c r="BH15" s="658"/>
      <c r="BI15" s="658"/>
      <c r="BJ15" s="658"/>
      <c r="BK15" s="658"/>
      <c r="BL15" s="658"/>
      <c r="BM15" s="658"/>
      <c r="BN15" s="659"/>
      <c r="BO15" s="695">
        <v>4.7</v>
      </c>
      <c r="BP15" s="695"/>
      <c r="BQ15" s="695"/>
      <c r="BR15" s="695"/>
      <c r="BS15" s="696" t="s">
        <v>122</v>
      </c>
      <c r="BT15" s="696"/>
      <c r="BU15" s="696"/>
      <c r="BV15" s="696"/>
      <c r="BW15" s="696"/>
      <c r="BX15" s="696"/>
      <c r="BY15" s="696"/>
      <c r="BZ15" s="696"/>
      <c r="CA15" s="696"/>
      <c r="CB15" s="734"/>
      <c r="CD15" s="654" t="s">
        <v>249</v>
      </c>
      <c r="CE15" s="655"/>
      <c r="CF15" s="655"/>
      <c r="CG15" s="655"/>
      <c r="CH15" s="655"/>
      <c r="CI15" s="655"/>
      <c r="CJ15" s="655"/>
      <c r="CK15" s="655"/>
      <c r="CL15" s="655"/>
      <c r="CM15" s="655"/>
      <c r="CN15" s="655"/>
      <c r="CO15" s="655"/>
      <c r="CP15" s="655"/>
      <c r="CQ15" s="656"/>
      <c r="CR15" s="657">
        <v>3928357</v>
      </c>
      <c r="CS15" s="658"/>
      <c r="CT15" s="658"/>
      <c r="CU15" s="658"/>
      <c r="CV15" s="658"/>
      <c r="CW15" s="658"/>
      <c r="CX15" s="658"/>
      <c r="CY15" s="659"/>
      <c r="CZ15" s="695">
        <v>11.1</v>
      </c>
      <c r="DA15" s="695"/>
      <c r="DB15" s="695"/>
      <c r="DC15" s="695"/>
      <c r="DD15" s="663">
        <v>41723</v>
      </c>
      <c r="DE15" s="658"/>
      <c r="DF15" s="658"/>
      <c r="DG15" s="658"/>
      <c r="DH15" s="658"/>
      <c r="DI15" s="658"/>
      <c r="DJ15" s="658"/>
      <c r="DK15" s="658"/>
      <c r="DL15" s="658"/>
      <c r="DM15" s="658"/>
      <c r="DN15" s="658"/>
      <c r="DO15" s="658"/>
      <c r="DP15" s="659"/>
      <c r="DQ15" s="663">
        <v>3360950</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153761</v>
      </c>
      <c r="S16" s="658"/>
      <c r="T16" s="658"/>
      <c r="U16" s="658"/>
      <c r="V16" s="658"/>
      <c r="W16" s="658"/>
      <c r="X16" s="658"/>
      <c r="Y16" s="659"/>
      <c r="Z16" s="695">
        <v>0.4</v>
      </c>
      <c r="AA16" s="695"/>
      <c r="AB16" s="695"/>
      <c r="AC16" s="695"/>
      <c r="AD16" s="696">
        <v>153761</v>
      </c>
      <c r="AE16" s="696"/>
      <c r="AF16" s="696"/>
      <c r="AG16" s="696"/>
      <c r="AH16" s="696"/>
      <c r="AI16" s="696"/>
      <c r="AJ16" s="696"/>
      <c r="AK16" s="696"/>
      <c r="AL16" s="660">
        <v>0.8</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4"/>
      <c r="CD16" s="654" t="s">
        <v>252</v>
      </c>
      <c r="CE16" s="655"/>
      <c r="CF16" s="655"/>
      <c r="CG16" s="655"/>
      <c r="CH16" s="655"/>
      <c r="CI16" s="655"/>
      <c r="CJ16" s="655"/>
      <c r="CK16" s="655"/>
      <c r="CL16" s="655"/>
      <c r="CM16" s="655"/>
      <c r="CN16" s="655"/>
      <c r="CO16" s="655"/>
      <c r="CP16" s="655"/>
      <c r="CQ16" s="656"/>
      <c r="CR16" s="657">
        <v>1210</v>
      </c>
      <c r="CS16" s="658"/>
      <c r="CT16" s="658"/>
      <c r="CU16" s="658"/>
      <c r="CV16" s="658"/>
      <c r="CW16" s="658"/>
      <c r="CX16" s="658"/>
      <c r="CY16" s="659"/>
      <c r="CZ16" s="695">
        <v>0</v>
      </c>
      <c r="DA16" s="695"/>
      <c r="DB16" s="695"/>
      <c r="DC16" s="695"/>
      <c r="DD16" s="663" t="s">
        <v>122</v>
      </c>
      <c r="DE16" s="658"/>
      <c r="DF16" s="658"/>
      <c r="DG16" s="658"/>
      <c r="DH16" s="658"/>
      <c r="DI16" s="658"/>
      <c r="DJ16" s="658"/>
      <c r="DK16" s="658"/>
      <c r="DL16" s="658"/>
      <c r="DM16" s="658"/>
      <c r="DN16" s="658"/>
      <c r="DO16" s="658"/>
      <c r="DP16" s="659"/>
      <c r="DQ16" s="663">
        <v>1089</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429309</v>
      </c>
      <c r="S17" s="658"/>
      <c r="T17" s="658"/>
      <c r="U17" s="658"/>
      <c r="V17" s="658"/>
      <c r="W17" s="658"/>
      <c r="X17" s="658"/>
      <c r="Y17" s="659"/>
      <c r="Z17" s="695">
        <v>1.2</v>
      </c>
      <c r="AA17" s="695"/>
      <c r="AB17" s="695"/>
      <c r="AC17" s="695"/>
      <c r="AD17" s="696">
        <v>429309</v>
      </c>
      <c r="AE17" s="696"/>
      <c r="AF17" s="696"/>
      <c r="AG17" s="696"/>
      <c r="AH17" s="696"/>
      <c r="AI17" s="696"/>
      <c r="AJ17" s="696"/>
      <c r="AK17" s="696"/>
      <c r="AL17" s="660">
        <v>2.2999999999999998</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4"/>
      <c r="CD17" s="654" t="s">
        <v>255</v>
      </c>
      <c r="CE17" s="655"/>
      <c r="CF17" s="655"/>
      <c r="CG17" s="655"/>
      <c r="CH17" s="655"/>
      <c r="CI17" s="655"/>
      <c r="CJ17" s="655"/>
      <c r="CK17" s="655"/>
      <c r="CL17" s="655"/>
      <c r="CM17" s="655"/>
      <c r="CN17" s="655"/>
      <c r="CO17" s="655"/>
      <c r="CP17" s="655"/>
      <c r="CQ17" s="656"/>
      <c r="CR17" s="657">
        <v>2680837</v>
      </c>
      <c r="CS17" s="658"/>
      <c r="CT17" s="658"/>
      <c r="CU17" s="658"/>
      <c r="CV17" s="658"/>
      <c r="CW17" s="658"/>
      <c r="CX17" s="658"/>
      <c r="CY17" s="659"/>
      <c r="CZ17" s="695">
        <v>7.5</v>
      </c>
      <c r="DA17" s="695"/>
      <c r="DB17" s="695"/>
      <c r="DC17" s="695"/>
      <c r="DD17" s="663" t="s">
        <v>122</v>
      </c>
      <c r="DE17" s="658"/>
      <c r="DF17" s="658"/>
      <c r="DG17" s="658"/>
      <c r="DH17" s="658"/>
      <c r="DI17" s="658"/>
      <c r="DJ17" s="658"/>
      <c r="DK17" s="658"/>
      <c r="DL17" s="658"/>
      <c r="DM17" s="658"/>
      <c r="DN17" s="658"/>
      <c r="DO17" s="658"/>
      <c r="DP17" s="659"/>
      <c r="DQ17" s="663">
        <v>2669278</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109608</v>
      </c>
      <c r="S18" s="658"/>
      <c r="T18" s="658"/>
      <c r="U18" s="658"/>
      <c r="V18" s="658"/>
      <c r="W18" s="658"/>
      <c r="X18" s="658"/>
      <c r="Y18" s="659"/>
      <c r="Z18" s="695">
        <v>0.3</v>
      </c>
      <c r="AA18" s="695"/>
      <c r="AB18" s="695"/>
      <c r="AC18" s="695"/>
      <c r="AD18" s="696">
        <v>109608</v>
      </c>
      <c r="AE18" s="696"/>
      <c r="AF18" s="696"/>
      <c r="AG18" s="696"/>
      <c r="AH18" s="696"/>
      <c r="AI18" s="696"/>
      <c r="AJ18" s="696"/>
      <c r="AK18" s="696"/>
      <c r="AL18" s="660">
        <v>0.6</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4"/>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314486</v>
      </c>
      <c r="S19" s="658"/>
      <c r="T19" s="658"/>
      <c r="U19" s="658"/>
      <c r="V19" s="658"/>
      <c r="W19" s="658"/>
      <c r="X19" s="658"/>
      <c r="Y19" s="659"/>
      <c r="Z19" s="695">
        <v>0.9</v>
      </c>
      <c r="AA19" s="695"/>
      <c r="AB19" s="695"/>
      <c r="AC19" s="695"/>
      <c r="AD19" s="696">
        <v>314486</v>
      </c>
      <c r="AE19" s="696"/>
      <c r="AF19" s="696"/>
      <c r="AG19" s="696"/>
      <c r="AH19" s="696"/>
      <c r="AI19" s="696"/>
      <c r="AJ19" s="696"/>
      <c r="AK19" s="696"/>
      <c r="AL19" s="660">
        <v>1.7</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479961</v>
      </c>
      <c r="BH19" s="658"/>
      <c r="BI19" s="658"/>
      <c r="BJ19" s="658"/>
      <c r="BK19" s="658"/>
      <c r="BL19" s="658"/>
      <c r="BM19" s="658"/>
      <c r="BN19" s="659"/>
      <c r="BO19" s="695">
        <v>5.5</v>
      </c>
      <c r="BP19" s="695"/>
      <c r="BQ19" s="695"/>
      <c r="BR19" s="695"/>
      <c r="BS19" s="696" t="s">
        <v>122</v>
      </c>
      <c r="BT19" s="696"/>
      <c r="BU19" s="696"/>
      <c r="BV19" s="696"/>
      <c r="BW19" s="696"/>
      <c r="BX19" s="696"/>
      <c r="BY19" s="696"/>
      <c r="BZ19" s="696"/>
      <c r="CA19" s="696"/>
      <c r="CB19" s="734"/>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2">
      <c r="B20" s="724" t="s">
        <v>262</v>
      </c>
      <c r="C20" s="725"/>
      <c r="D20" s="725"/>
      <c r="E20" s="725"/>
      <c r="F20" s="725"/>
      <c r="G20" s="725"/>
      <c r="H20" s="725"/>
      <c r="I20" s="725"/>
      <c r="J20" s="725"/>
      <c r="K20" s="725"/>
      <c r="L20" s="725"/>
      <c r="M20" s="725"/>
      <c r="N20" s="725"/>
      <c r="O20" s="725"/>
      <c r="P20" s="725"/>
      <c r="Q20" s="726"/>
      <c r="R20" s="657">
        <v>5215</v>
      </c>
      <c r="S20" s="658"/>
      <c r="T20" s="658"/>
      <c r="U20" s="658"/>
      <c r="V20" s="658"/>
      <c r="W20" s="658"/>
      <c r="X20" s="658"/>
      <c r="Y20" s="659"/>
      <c r="Z20" s="695">
        <v>0</v>
      </c>
      <c r="AA20" s="695"/>
      <c r="AB20" s="695"/>
      <c r="AC20" s="695"/>
      <c r="AD20" s="696">
        <v>5215</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479961</v>
      </c>
      <c r="BH20" s="658"/>
      <c r="BI20" s="658"/>
      <c r="BJ20" s="658"/>
      <c r="BK20" s="658"/>
      <c r="BL20" s="658"/>
      <c r="BM20" s="658"/>
      <c r="BN20" s="659"/>
      <c r="BO20" s="695">
        <v>5.5</v>
      </c>
      <c r="BP20" s="695"/>
      <c r="BQ20" s="695"/>
      <c r="BR20" s="695"/>
      <c r="BS20" s="696" t="s">
        <v>122</v>
      </c>
      <c r="BT20" s="696"/>
      <c r="BU20" s="696"/>
      <c r="BV20" s="696"/>
      <c r="BW20" s="696"/>
      <c r="BX20" s="696"/>
      <c r="BY20" s="696"/>
      <c r="BZ20" s="696"/>
      <c r="CA20" s="696"/>
      <c r="CB20" s="734"/>
      <c r="CD20" s="654" t="s">
        <v>264</v>
      </c>
      <c r="CE20" s="655"/>
      <c r="CF20" s="655"/>
      <c r="CG20" s="655"/>
      <c r="CH20" s="655"/>
      <c r="CI20" s="655"/>
      <c r="CJ20" s="655"/>
      <c r="CK20" s="655"/>
      <c r="CL20" s="655"/>
      <c r="CM20" s="655"/>
      <c r="CN20" s="655"/>
      <c r="CO20" s="655"/>
      <c r="CP20" s="655"/>
      <c r="CQ20" s="656"/>
      <c r="CR20" s="657">
        <v>35519420</v>
      </c>
      <c r="CS20" s="658"/>
      <c r="CT20" s="658"/>
      <c r="CU20" s="658"/>
      <c r="CV20" s="658"/>
      <c r="CW20" s="658"/>
      <c r="CX20" s="658"/>
      <c r="CY20" s="659"/>
      <c r="CZ20" s="695">
        <v>100</v>
      </c>
      <c r="DA20" s="695"/>
      <c r="DB20" s="695"/>
      <c r="DC20" s="695"/>
      <c r="DD20" s="663">
        <v>6510143</v>
      </c>
      <c r="DE20" s="658"/>
      <c r="DF20" s="658"/>
      <c r="DG20" s="658"/>
      <c r="DH20" s="658"/>
      <c r="DI20" s="658"/>
      <c r="DJ20" s="658"/>
      <c r="DK20" s="658"/>
      <c r="DL20" s="658"/>
      <c r="DM20" s="658"/>
      <c r="DN20" s="658"/>
      <c r="DO20" s="658"/>
      <c r="DP20" s="659"/>
      <c r="DQ20" s="663">
        <v>21765223</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8093455</v>
      </c>
      <c r="S21" s="658"/>
      <c r="T21" s="658"/>
      <c r="U21" s="658"/>
      <c r="V21" s="658"/>
      <c r="W21" s="658"/>
      <c r="X21" s="658"/>
      <c r="Y21" s="659"/>
      <c r="Z21" s="695">
        <v>22</v>
      </c>
      <c r="AA21" s="695"/>
      <c r="AB21" s="695"/>
      <c r="AC21" s="695"/>
      <c r="AD21" s="696">
        <v>7162096</v>
      </c>
      <c r="AE21" s="696"/>
      <c r="AF21" s="696"/>
      <c r="AG21" s="696"/>
      <c r="AH21" s="696"/>
      <c r="AI21" s="696"/>
      <c r="AJ21" s="696"/>
      <c r="AK21" s="696"/>
      <c r="AL21" s="660">
        <v>38.9</v>
      </c>
      <c r="AM21" s="661"/>
      <c r="AN21" s="661"/>
      <c r="AO21" s="697"/>
      <c r="AP21" s="654" t="s">
        <v>266</v>
      </c>
      <c r="AQ21" s="735"/>
      <c r="AR21" s="735"/>
      <c r="AS21" s="735"/>
      <c r="AT21" s="735"/>
      <c r="AU21" s="735"/>
      <c r="AV21" s="735"/>
      <c r="AW21" s="735"/>
      <c r="AX21" s="735"/>
      <c r="AY21" s="735"/>
      <c r="AZ21" s="735"/>
      <c r="BA21" s="735"/>
      <c r="BB21" s="735"/>
      <c r="BC21" s="735"/>
      <c r="BD21" s="735"/>
      <c r="BE21" s="735"/>
      <c r="BF21" s="736"/>
      <c r="BG21" s="657">
        <v>20205</v>
      </c>
      <c r="BH21" s="658"/>
      <c r="BI21" s="658"/>
      <c r="BJ21" s="658"/>
      <c r="BK21" s="658"/>
      <c r="BL21" s="658"/>
      <c r="BM21" s="658"/>
      <c r="BN21" s="659"/>
      <c r="BO21" s="695">
        <v>0.2</v>
      </c>
      <c r="BP21" s="695"/>
      <c r="BQ21" s="695"/>
      <c r="BR21" s="695"/>
      <c r="BS21" s="696" t="s">
        <v>122</v>
      </c>
      <c r="BT21" s="696"/>
      <c r="BU21" s="696"/>
      <c r="BV21" s="696"/>
      <c r="BW21" s="696"/>
      <c r="BX21" s="696"/>
      <c r="BY21" s="696"/>
      <c r="BZ21" s="696"/>
      <c r="CA21" s="696"/>
      <c r="CB21" s="734"/>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v>7162096</v>
      </c>
      <c r="S22" s="658"/>
      <c r="T22" s="658"/>
      <c r="U22" s="658"/>
      <c r="V22" s="658"/>
      <c r="W22" s="658"/>
      <c r="X22" s="658"/>
      <c r="Y22" s="659"/>
      <c r="Z22" s="695">
        <v>19.399999999999999</v>
      </c>
      <c r="AA22" s="695"/>
      <c r="AB22" s="695"/>
      <c r="AC22" s="695"/>
      <c r="AD22" s="696">
        <v>7162096</v>
      </c>
      <c r="AE22" s="696"/>
      <c r="AF22" s="696"/>
      <c r="AG22" s="696"/>
      <c r="AH22" s="696"/>
      <c r="AI22" s="696"/>
      <c r="AJ22" s="696"/>
      <c r="AK22" s="696"/>
      <c r="AL22" s="660">
        <v>38.9</v>
      </c>
      <c r="AM22" s="661"/>
      <c r="AN22" s="661"/>
      <c r="AO22" s="697"/>
      <c r="AP22" s="654" t="s">
        <v>268</v>
      </c>
      <c r="AQ22" s="735"/>
      <c r="AR22" s="735"/>
      <c r="AS22" s="735"/>
      <c r="AT22" s="735"/>
      <c r="AU22" s="735"/>
      <c r="AV22" s="735"/>
      <c r="AW22" s="735"/>
      <c r="AX22" s="735"/>
      <c r="AY22" s="735"/>
      <c r="AZ22" s="735"/>
      <c r="BA22" s="735"/>
      <c r="BB22" s="735"/>
      <c r="BC22" s="735"/>
      <c r="BD22" s="735"/>
      <c r="BE22" s="735"/>
      <c r="BF22" s="736"/>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4"/>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931359</v>
      </c>
      <c r="S23" s="658"/>
      <c r="T23" s="658"/>
      <c r="U23" s="658"/>
      <c r="V23" s="658"/>
      <c r="W23" s="658"/>
      <c r="X23" s="658"/>
      <c r="Y23" s="659"/>
      <c r="Z23" s="695">
        <v>2.5</v>
      </c>
      <c r="AA23" s="695"/>
      <c r="AB23" s="695"/>
      <c r="AC23" s="695"/>
      <c r="AD23" s="696" t="s">
        <v>122</v>
      </c>
      <c r="AE23" s="696"/>
      <c r="AF23" s="696"/>
      <c r="AG23" s="696"/>
      <c r="AH23" s="696"/>
      <c r="AI23" s="696"/>
      <c r="AJ23" s="696"/>
      <c r="AK23" s="696"/>
      <c r="AL23" s="660" t="s">
        <v>122</v>
      </c>
      <c r="AM23" s="661"/>
      <c r="AN23" s="661"/>
      <c r="AO23" s="697"/>
      <c r="AP23" s="654" t="s">
        <v>271</v>
      </c>
      <c r="AQ23" s="735"/>
      <c r="AR23" s="735"/>
      <c r="AS23" s="735"/>
      <c r="AT23" s="735"/>
      <c r="AU23" s="735"/>
      <c r="AV23" s="735"/>
      <c r="AW23" s="735"/>
      <c r="AX23" s="735"/>
      <c r="AY23" s="735"/>
      <c r="AZ23" s="735"/>
      <c r="BA23" s="735"/>
      <c r="BB23" s="735"/>
      <c r="BC23" s="735"/>
      <c r="BD23" s="735"/>
      <c r="BE23" s="735"/>
      <c r="BF23" s="736"/>
      <c r="BG23" s="657">
        <v>459756</v>
      </c>
      <c r="BH23" s="658"/>
      <c r="BI23" s="658"/>
      <c r="BJ23" s="658"/>
      <c r="BK23" s="658"/>
      <c r="BL23" s="658"/>
      <c r="BM23" s="658"/>
      <c r="BN23" s="659"/>
      <c r="BO23" s="695">
        <v>5.2</v>
      </c>
      <c r="BP23" s="695"/>
      <c r="BQ23" s="695"/>
      <c r="BR23" s="695"/>
      <c r="BS23" s="696" t="s">
        <v>122</v>
      </c>
      <c r="BT23" s="696"/>
      <c r="BU23" s="696"/>
      <c r="BV23" s="696"/>
      <c r="BW23" s="696"/>
      <c r="BX23" s="696"/>
      <c r="BY23" s="696"/>
      <c r="BZ23" s="696"/>
      <c r="CA23" s="696"/>
      <c r="CB23" s="734"/>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4"/>
      <c r="CD24" s="715" t="s">
        <v>279</v>
      </c>
      <c r="CE24" s="716"/>
      <c r="CF24" s="716"/>
      <c r="CG24" s="716"/>
      <c r="CH24" s="716"/>
      <c r="CI24" s="716"/>
      <c r="CJ24" s="716"/>
      <c r="CK24" s="716"/>
      <c r="CL24" s="716"/>
      <c r="CM24" s="716"/>
      <c r="CN24" s="716"/>
      <c r="CO24" s="716"/>
      <c r="CP24" s="716"/>
      <c r="CQ24" s="717"/>
      <c r="CR24" s="712">
        <v>16702387</v>
      </c>
      <c r="CS24" s="713"/>
      <c r="CT24" s="713"/>
      <c r="CU24" s="713"/>
      <c r="CV24" s="713"/>
      <c r="CW24" s="713"/>
      <c r="CX24" s="713"/>
      <c r="CY24" s="738"/>
      <c r="CZ24" s="739">
        <v>47</v>
      </c>
      <c r="DA24" s="721"/>
      <c r="DB24" s="721"/>
      <c r="DC24" s="741"/>
      <c r="DD24" s="737">
        <v>11091247</v>
      </c>
      <c r="DE24" s="713"/>
      <c r="DF24" s="713"/>
      <c r="DG24" s="713"/>
      <c r="DH24" s="713"/>
      <c r="DI24" s="713"/>
      <c r="DJ24" s="713"/>
      <c r="DK24" s="738"/>
      <c r="DL24" s="737">
        <v>9914974</v>
      </c>
      <c r="DM24" s="713"/>
      <c r="DN24" s="713"/>
      <c r="DO24" s="713"/>
      <c r="DP24" s="713"/>
      <c r="DQ24" s="713"/>
      <c r="DR24" s="713"/>
      <c r="DS24" s="713"/>
      <c r="DT24" s="713"/>
      <c r="DU24" s="713"/>
      <c r="DV24" s="738"/>
      <c r="DW24" s="739">
        <v>53.6</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19784313</v>
      </c>
      <c r="S25" s="658"/>
      <c r="T25" s="658"/>
      <c r="U25" s="658"/>
      <c r="V25" s="658"/>
      <c r="W25" s="658"/>
      <c r="X25" s="658"/>
      <c r="Y25" s="659"/>
      <c r="Z25" s="695">
        <v>53.7</v>
      </c>
      <c r="AA25" s="695"/>
      <c r="AB25" s="695"/>
      <c r="AC25" s="695"/>
      <c r="AD25" s="696">
        <v>18393198</v>
      </c>
      <c r="AE25" s="696"/>
      <c r="AF25" s="696"/>
      <c r="AG25" s="696"/>
      <c r="AH25" s="696"/>
      <c r="AI25" s="696"/>
      <c r="AJ25" s="696"/>
      <c r="AK25" s="696"/>
      <c r="AL25" s="660">
        <v>99.8</v>
      </c>
      <c r="AM25" s="661"/>
      <c r="AN25" s="661"/>
      <c r="AO25" s="697"/>
      <c r="AP25" s="654" t="s">
        <v>281</v>
      </c>
      <c r="AQ25" s="735"/>
      <c r="AR25" s="735"/>
      <c r="AS25" s="735"/>
      <c r="AT25" s="735"/>
      <c r="AU25" s="735"/>
      <c r="AV25" s="735"/>
      <c r="AW25" s="735"/>
      <c r="AX25" s="735"/>
      <c r="AY25" s="735"/>
      <c r="AZ25" s="735"/>
      <c r="BA25" s="735"/>
      <c r="BB25" s="735"/>
      <c r="BC25" s="735"/>
      <c r="BD25" s="735"/>
      <c r="BE25" s="735"/>
      <c r="BF25" s="736"/>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4"/>
      <c r="CD25" s="654" t="s">
        <v>282</v>
      </c>
      <c r="CE25" s="655"/>
      <c r="CF25" s="655"/>
      <c r="CG25" s="655"/>
      <c r="CH25" s="655"/>
      <c r="CI25" s="655"/>
      <c r="CJ25" s="655"/>
      <c r="CK25" s="655"/>
      <c r="CL25" s="655"/>
      <c r="CM25" s="655"/>
      <c r="CN25" s="655"/>
      <c r="CO25" s="655"/>
      <c r="CP25" s="655"/>
      <c r="CQ25" s="656"/>
      <c r="CR25" s="657">
        <v>5758795</v>
      </c>
      <c r="CS25" s="670"/>
      <c r="CT25" s="670"/>
      <c r="CU25" s="670"/>
      <c r="CV25" s="670"/>
      <c r="CW25" s="670"/>
      <c r="CX25" s="670"/>
      <c r="CY25" s="671"/>
      <c r="CZ25" s="660">
        <v>16.2</v>
      </c>
      <c r="DA25" s="672"/>
      <c r="DB25" s="672"/>
      <c r="DC25" s="673"/>
      <c r="DD25" s="663">
        <v>5322357</v>
      </c>
      <c r="DE25" s="670"/>
      <c r="DF25" s="670"/>
      <c r="DG25" s="670"/>
      <c r="DH25" s="670"/>
      <c r="DI25" s="670"/>
      <c r="DJ25" s="670"/>
      <c r="DK25" s="671"/>
      <c r="DL25" s="663">
        <v>5100690</v>
      </c>
      <c r="DM25" s="670"/>
      <c r="DN25" s="670"/>
      <c r="DO25" s="670"/>
      <c r="DP25" s="670"/>
      <c r="DQ25" s="670"/>
      <c r="DR25" s="670"/>
      <c r="DS25" s="670"/>
      <c r="DT25" s="670"/>
      <c r="DU25" s="670"/>
      <c r="DV25" s="671"/>
      <c r="DW25" s="660">
        <v>27.6</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7273</v>
      </c>
      <c r="S26" s="658"/>
      <c r="T26" s="658"/>
      <c r="U26" s="658"/>
      <c r="V26" s="658"/>
      <c r="W26" s="658"/>
      <c r="X26" s="658"/>
      <c r="Y26" s="659"/>
      <c r="Z26" s="695">
        <v>0</v>
      </c>
      <c r="AA26" s="695"/>
      <c r="AB26" s="695"/>
      <c r="AC26" s="695"/>
      <c r="AD26" s="696">
        <v>7273</v>
      </c>
      <c r="AE26" s="696"/>
      <c r="AF26" s="696"/>
      <c r="AG26" s="696"/>
      <c r="AH26" s="696"/>
      <c r="AI26" s="696"/>
      <c r="AJ26" s="696"/>
      <c r="AK26" s="696"/>
      <c r="AL26" s="660">
        <v>0</v>
      </c>
      <c r="AM26" s="661"/>
      <c r="AN26" s="661"/>
      <c r="AO26" s="697"/>
      <c r="AP26" s="654" t="s">
        <v>284</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4"/>
      <c r="CD26" s="654" t="s">
        <v>285</v>
      </c>
      <c r="CE26" s="655"/>
      <c r="CF26" s="655"/>
      <c r="CG26" s="655"/>
      <c r="CH26" s="655"/>
      <c r="CI26" s="655"/>
      <c r="CJ26" s="655"/>
      <c r="CK26" s="655"/>
      <c r="CL26" s="655"/>
      <c r="CM26" s="655"/>
      <c r="CN26" s="655"/>
      <c r="CO26" s="655"/>
      <c r="CP26" s="655"/>
      <c r="CQ26" s="656"/>
      <c r="CR26" s="657">
        <v>3156770</v>
      </c>
      <c r="CS26" s="658"/>
      <c r="CT26" s="658"/>
      <c r="CU26" s="658"/>
      <c r="CV26" s="658"/>
      <c r="CW26" s="658"/>
      <c r="CX26" s="658"/>
      <c r="CY26" s="659"/>
      <c r="CZ26" s="660">
        <v>8.9</v>
      </c>
      <c r="DA26" s="672"/>
      <c r="DB26" s="672"/>
      <c r="DC26" s="673"/>
      <c r="DD26" s="663">
        <v>2976771</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193131</v>
      </c>
      <c r="S27" s="658"/>
      <c r="T27" s="658"/>
      <c r="U27" s="658"/>
      <c r="V27" s="658"/>
      <c r="W27" s="658"/>
      <c r="X27" s="658"/>
      <c r="Y27" s="659"/>
      <c r="Z27" s="695">
        <v>0.5</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8767001</v>
      </c>
      <c r="BH27" s="658"/>
      <c r="BI27" s="658"/>
      <c r="BJ27" s="658"/>
      <c r="BK27" s="658"/>
      <c r="BL27" s="658"/>
      <c r="BM27" s="658"/>
      <c r="BN27" s="659"/>
      <c r="BO27" s="695">
        <v>100</v>
      </c>
      <c r="BP27" s="695"/>
      <c r="BQ27" s="695"/>
      <c r="BR27" s="695"/>
      <c r="BS27" s="696">
        <v>85892</v>
      </c>
      <c r="BT27" s="696"/>
      <c r="BU27" s="696"/>
      <c r="BV27" s="696"/>
      <c r="BW27" s="696"/>
      <c r="BX27" s="696"/>
      <c r="BY27" s="696"/>
      <c r="BZ27" s="696"/>
      <c r="CA27" s="696"/>
      <c r="CB27" s="734"/>
      <c r="CD27" s="654" t="s">
        <v>288</v>
      </c>
      <c r="CE27" s="655"/>
      <c r="CF27" s="655"/>
      <c r="CG27" s="655"/>
      <c r="CH27" s="655"/>
      <c r="CI27" s="655"/>
      <c r="CJ27" s="655"/>
      <c r="CK27" s="655"/>
      <c r="CL27" s="655"/>
      <c r="CM27" s="655"/>
      <c r="CN27" s="655"/>
      <c r="CO27" s="655"/>
      <c r="CP27" s="655"/>
      <c r="CQ27" s="656"/>
      <c r="CR27" s="657">
        <v>8262755</v>
      </c>
      <c r="CS27" s="670"/>
      <c r="CT27" s="670"/>
      <c r="CU27" s="670"/>
      <c r="CV27" s="670"/>
      <c r="CW27" s="670"/>
      <c r="CX27" s="670"/>
      <c r="CY27" s="671"/>
      <c r="CZ27" s="660">
        <v>23.3</v>
      </c>
      <c r="DA27" s="672"/>
      <c r="DB27" s="672"/>
      <c r="DC27" s="673"/>
      <c r="DD27" s="663">
        <v>3099612</v>
      </c>
      <c r="DE27" s="670"/>
      <c r="DF27" s="670"/>
      <c r="DG27" s="670"/>
      <c r="DH27" s="670"/>
      <c r="DI27" s="670"/>
      <c r="DJ27" s="670"/>
      <c r="DK27" s="671"/>
      <c r="DL27" s="663">
        <v>2145006</v>
      </c>
      <c r="DM27" s="670"/>
      <c r="DN27" s="670"/>
      <c r="DO27" s="670"/>
      <c r="DP27" s="670"/>
      <c r="DQ27" s="670"/>
      <c r="DR27" s="670"/>
      <c r="DS27" s="670"/>
      <c r="DT27" s="670"/>
      <c r="DU27" s="670"/>
      <c r="DV27" s="671"/>
      <c r="DW27" s="660">
        <v>11.6</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146724</v>
      </c>
      <c r="S28" s="658"/>
      <c r="T28" s="658"/>
      <c r="U28" s="658"/>
      <c r="V28" s="658"/>
      <c r="W28" s="658"/>
      <c r="X28" s="658"/>
      <c r="Y28" s="659"/>
      <c r="Z28" s="695">
        <v>0.4</v>
      </c>
      <c r="AA28" s="695"/>
      <c r="AB28" s="695"/>
      <c r="AC28" s="695"/>
      <c r="AD28" s="696">
        <v>15103</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2680837</v>
      </c>
      <c r="CS28" s="658"/>
      <c r="CT28" s="658"/>
      <c r="CU28" s="658"/>
      <c r="CV28" s="658"/>
      <c r="CW28" s="658"/>
      <c r="CX28" s="658"/>
      <c r="CY28" s="659"/>
      <c r="CZ28" s="660">
        <v>7.5</v>
      </c>
      <c r="DA28" s="672"/>
      <c r="DB28" s="672"/>
      <c r="DC28" s="673"/>
      <c r="DD28" s="663">
        <v>2669278</v>
      </c>
      <c r="DE28" s="658"/>
      <c r="DF28" s="658"/>
      <c r="DG28" s="658"/>
      <c r="DH28" s="658"/>
      <c r="DI28" s="658"/>
      <c r="DJ28" s="658"/>
      <c r="DK28" s="659"/>
      <c r="DL28" s="663">
        <v>2669278</v>
      </c>
      <c r="DM28" s="658"/>
      <c r="DN28" s="658"/>
      <c r="DO28" s="658"/>
      <c r="DP28" s="658"/>
      <c r="DQ28" s="658"/>
      <c r="DR28" s="658"/>
      <c r="DS28" s="658"/>
      <c r="DT28" s="658"/>
      <c r="DU28" s="658"/>
      <c r="DV28" s="659"/>
      <c r="DW28" s="660">
        <v>14.4</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119724</v>
      </c>
      <c r="S29" s="658"/>
      <c r="T29" s="658"/>
      <c r="U29" s="658"/>
      <c r="V29" s="658"/>
      <c r="W29" s="658"/>
      <c r="X29" s="658"/>
      <c r="Y29" s="659"/>
      <c r="Z29" s="695">
        <v>0.3</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4"/>
      <c r="CD29" s="676" t="s">
        <v>292</v>
      </c>
      <c r="CE29" s="677"/>
      <c r="CF29" s="654" t="s">
        <v>66</v>
      </c>
      <c r="CG29" s="655"/>
      <c r="CH29" s="655"/>
      <c r="CI29" s="655"/>
      <c r="CJ29" s="655"/>
      <c r="CK29" s="655"/>
      <c r="CL29" s="655"/>
      <c r="CM29" s="655"/>
      <c r="CN29" s="655"/>
      <c r="CO29" s="655"/>
      <c r="CP29" s="655"/>
      <c r="CQ29" s="656"/>
      <c r="CR29" s="657">
        <v>2680837</v>
      </c>
      <c r="CS29" s="670"/>
      <c r="CT29" s="670"/>
      <c r="CU29" s="670"/>
      <c r="CV29" s="670"/>
      <c r="CW29" s="670"/>
      <c r="CX29" s="670"/>
      <c r="CY29" s="671"/>
      <c r="CZ29" s="660">
        <v>7.5</v>
      </c>
      <c r="DA29" s="672"/>
      <c r="DB29" s="672"/>
      <c r="DC29" s="673"/>
      <c r="DD29" s="663">
        <v>2669278</v>
      </c>
      <c r="DE29" s="670"/>
      <c r="DF29" s="670"/>
      <c r="DG29" s="670"/>
      <c r="DH29" s="670"/>
      <c r="DI29" s="670"/>
      <c r="DJ29" s="670"/>
      <c r="DK29" s="671"/>
      <c r="DL29" s="663">
        <v>2669278</v>
      </c>
      <c r="DM29" s="670"/>
      <c r="DN29" s="670"/>
      <c r="DO29" s="670"/>
      <c r="DP29" s="670"/>
      <c r="DQ29" s="670"/>
      <c r="DR29" s="670"/>
      <c r="DS29" s="670"/>
      <c r="DT29" s="670"/>
      <c r="DU29" s="670"/>
      <c r="DV29" s="671"/>
      <c r="DW29" s="660">
        <v>14.4</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5684909</v>
      </c>
      <c r="S30" s="658"/>
      <c r="T30" s="658"/>
      <c r="U30" s="658"/>
      <c r="V30" s="658"/>
      <c r="W30" s="658"/>
      <c r="X30" s="658"/>
      <c r="Y30" s="659"/>
      <c r="Z30" s="695">
        <v>15.4</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32"/>
      <c r="BI30" s="732"/>
      <c r="BJ30" s="732"/>
      <c r="BK30" s="732"/>
      <c r="BL30" s="732"/>
      <c r="BM30" s="732"/>
      <c r="BN30" s="732"/>
      <c r="BO30" s="732"/>
      <c r="BP30" s="732"/>
      <c r="BQ30" s="733"/>
      <c r="BR30" s="709" t="s">
        <v>295</v>
      </c>
      <c r="BS30" s="732"/>
      <c r="BT30" s="732"/>
      <c r="BU30" s="732"/>
      <c r="BV30" s="732"/>
      <c r="BW30" s="732"/>
      <c r="BX30" s="732"/>
      <c r="BY30" s="732"/>
      <c r="BZ30" s="732"/>
      <c r="CA30" s="732"/>
      <c r="CB30" s="733"/>
      <c r="CD30" s="678"/>
      <c r="CE30" s="679"/>
      <c r="CF30" s="654" t="s">
        <v>296</v>
      </c>
      <c r="CG30" s="655"/>
      <c r="CH30" s="655"/>
      <c r="CI30" s="655"/>
      <c r="CJ30" s="655"/>
      <c r="CK30" s="655"/>
      <c r="CL30" s="655"/>
      <c r="CM30" s="655"/>
      <c r="CN30" s="655"/>
      <c r="CO30" s="655"/>
      <c r="CP30" s="655"/>
      <c r="CQ30" s="656"/>
      <c r="CR30" s="657">
        <v>2545009</v>
      </c>
      <c r="CS30" s="658"/>
      <c r="CT30" s="658"/>
      <c r="CU30" s="658"/>
      <c r="CV30" s="658"/>
      <c r="CW30" s="658"/>
      <c r="CX30" s="658"/>
      <c r="CY30" s="659"/>
      <c r="CZ30" s="660">
        <v>7.2</v>
      </c>
      <c r="DA30" s="672"/>
      <c r="DB30" s="672"/>
      <c r="DC30" s="673"/>
      <c r="DD30" s="663">
        <v>2533450</v>
      </c>
      <c r="DE30" s="658"/>
      <c r="DF30" s="658"/>
      <c r="DG30" s="658"/>
      <c r="DH30" s="658"/>
      <c r="DI30" s="658"/>
      <c r="DJ30" s="658"/>
      <c r="DK30" s="659"/>
      <c r="DL30" s="663">
        <v>2533450</v>
      </c>
      <c r="DM30" s="658"/>
      <c r="DN30" s="658"/>
      <c r="DO30" s="658"/>
      <c r="DP30" s="658"/>
      <c r="DQ30" s="658"/>
      <c r="DR30" s="658"/>
      <c r="DS30" s="658"/>
      <c r="DT30" s="658"/>
      <c r="DU30" s="658"/>
      <c r="DV30" s="659"/>
      <c r="DW30" s="660">
        <v>13.7</v>
      </c>
      <c r="DX30" s="672"/>
      <c r="DY30" s="672"/>
      <c r="DZ30" s="672"/>
      <c r="EA30" s="672"/>
      <c r="EB30" s="672"/>
      <c r="EC30" s="684"/>
    </row>
    <row r="31" spans="2:133" ht="11.25" customHeight="1" x14ac:dyDescent="0.2">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7" t="s">
        <v>298</v>
      </c>
      <c r="AQ31" s="728"/>
      <c r="AR31" s="728"/>
      <c r="AS31" s="728"/>
      <c r="AT31" s="729" t="s">
        <v>299</v>
      </c>
      <c r="AU31" s="201"/>
      <c r="AV31" s="201"/>
      <c r="AW31" s="201"/>
      <c r="AX31" s="715" t="s">
        <v>177</v>
      </c>
      <c r="AY31" s="716"/>
      <c r="AZ31" s="716"/>
      <c r="BA31" s="716"/>
      <c r="BB31" s="716"/>
      <c r="BC31" s="716"/>
      <c r="BD31" s="716"/>
      <c r="BE31" s="716"/>
      <c r="BF31" s="717"/>
      <c r="BG31" s="719">
        <v>99</v>
      </c>
      <c r="BH31" s="720"/>
      <c r="BI31" s="720"/>
      <c r="BJ31" s="720"/>
      <c r="BK31" s="720"/>
      <c r="BL31" s="720"/>
      <c r="BM31" s="721">
        <v>97</v>
      </c>
      <c r="BN31" s="720"/>
      <c r="BO31" s="720"/>
      <c r="BP31" s="720"/>
      <c r="BQ31" s="722"/>
      <c r="BR31" s="719">
        <v>99.1</v>
      </c>
      <c r="BS31" s="720"/>
      <c r="BT31" s="720"/>
      <c r="BU31" s="720"/>
      <c r="BV31" s="720"/>
      <c r="BW31" s="720"/>
      <c r="BX31" s="721">
        <v>97</v>
      </c>
      <c r="BY31" s="720"/>
      <c r="BZ31" s="720"/>
      <c r="CA31" s="720"/>
      <c r="CB31" s="722"/>
      <c r="CD31" s="678"/>
      <c r="CE31" s="679"/>
      <c r="CF31" s="654" t="s">
        <v>300</v>
      </c>
      <c r="CG31" s="655"/>
      <c r="CH31" s="655"/>
      <c r="CI31" s="655"/>
      <c r="CJ31" s="655"/>
      <c r="CK31" s="655"/>
      <c r="CL31" s="655"/>
      <c r="CM31" s="655"/>
      <c r="CN31" s="655"/>
      <c r="CO31" s="655"/>
      <c r="CP31" s="655"/>
      <c r="CQ31" s="656"/>
      <c r="CR31" s="657">
        <v>135828</v>
      </c>
      <c r="CS31" s="670"/>
      <c r="CT31" s="670"/>
      <c r="CU31" s="670"/>
      <c r="CV31" s="670"/>
      <c r="CW31" s="670"/>
      <c r="CX31" s="670"/>
      <c r="CY31" s="671"/>
      <c r="CZ31" s="660">
        <v>0.4</v>
      </c>
      <c r="DA31" s="672"/>
      <c r="DB31" s="672"/>
      <c r="DC31" s="673"/>
      <c r="DD31" s="663">
        <v>135828</v>
      </c>
      <c r="DE31" s="670"/>
      <c r="DF31" s="670"/>
      <c r="DG31" s="670"/>
      <c r="DH31" s="670"/>
      <c r="DI31" s="670"/>
      <c r="DJ31" s="670"/>
      <c r="DK31" s="671"/>
      <c r="DL31" s="663">
        <v>135828</v>
      </c>
      <c r="DM31" s="670"/>
      <c r="DN31" s="670"/>
      <c r="DO31" s="670"/>
      <c r="DP31" s="670"/>
      <c r="DQ31" s="670"/>
      <c r="DR31" s="670"/>
      <c r="DS31" s="670"/>
      <c r="DT31" s="670"/>
      <c r="DU31" s="670"/>
      <c r="DV31" s="671"/>
      <c r="DW31" s="660">
        <v>0.7</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2083327</v>
      </c>
      <c r="S32" s="658"/>
      <c r="T32" s="658"/>
      <c r="U32" s="658"/>
      <c r="V32" s="658"/>
      <c r="W32" s="658"/>
      <c r="X32" s="658"/>
      <c r="Y32" s="659"/>
      <c r="Z32" s="695">
        <v>5.7</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0"/>
      <c r="AU32" s="197" t="s">
        <v>302</v>
      </c>
      <c r="AX32" s="654" t="s">
        <v>303</v>
      </c>
      <c r="AY32" s="655"/>
      <c r="AZ32" s="655"/>
      <c r="BA32" s="655"/>
      <c r="BB32" s="655"/>
      <c r="BC32" s="655"/>
      <c r="BD32" s="655"/>
      <c r="BE32" s="655"/>
      <c r="BF32" s="656"/>
      <c r="BG32" s="723">
        <v>98.8</v>
      </c>
      <c r="BH32" s="670"/>
      <c r="BI32" s="670"/>
      <c r="BJ32" s="670"/>
      <c r="BK32" s="670"/>
      <c r="BL32" s="670"/>
      <c r="BM32" s="661">
        <v>96.2</v>
      </c>
      <c r="BN32" s="670"/>
      <c r="BO32" s="670"/>
      <c r="BP32" s="670"/>
      <c r="BQ32" s="693"/>
      <c r="BR32" s="723">
        <v>98.9</v>
      </c>
      <c r="BS32" s="670"/>
      <c r="BT32" s="670"/>
      <c r="BU32" s="670"/>
      <c r="BV32" s="670"/>
      <c r="BW32" s="670"/>
      <c r="BX32" s="661">
        <v>96.2</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141976</v>
      </c>
      <c r="S33" s="658"/>
      <c r="T33" s="658"/>
      <c r="U33" s="658"/>
      <c r="V33" s="658"/>
      <c r="W33" s="658"/>
      <c r="X33" s="658"/>
      <c r="Y33" s="659"/>
      <c r="Z33" s="695">
        <v>0.4</v>
      </c>
      <c r="AA33" s="695"/>
      <c r="AB33" s="695"/>
      <c r="AC33" s="695"/>
      <c r="AD33" s="696">
        <v>4729</v>
      </c>
      <c r="AE33" s="696"/>
      <c r="AF33" s="696"/>
      <c r="AG33" s="696"/>
      <c r="AH33" s="696"/>
      <c r="AI33" s="696"/>
      <c r="AJ33" s="696"/>
      <c r="AK33" s="696"/>
      <c r="AL33" s="660">
        <v>0</v>
      </c>
      <c r="AM33" s="661"/>
      <c r="AN33" s="661"/>
      <c r="AO33" s="697"/>
      <c r="AP33" s="700"/>
      <c r="AQ33" s="701"/>
      <c r="AR33" s="701"/>
      <c r="AS33" s="701"/>
      <c r="AT33" s="731"/>
      <c r="AU33" s="202"/>
      <c r="AV33" s="202"/>
      <c r="AW33" s="202"/>
      <c r="AX33" s="638" t="s">
        <v>306</v>
      </c>
      <c r="AY33" s="639"/>
      <c r="AZ33" s="639"/>
      <c r="BA33" s="639"/>
      <c r="BB33" s="639"/>
      <c r="BC33" s="639"/>
      <c r="BD33" s="639"/>
      <c r="BE33" s="639"/>
      <c r="BF33" s="640"/>
      <c r="BG33" s="718">
        <v>99.2</v>
      </c>
      <c r="BH33" s="642"/>
      <c r="BI33" s="642"/>
      <c r="BJ33" s="642"/>
      <c r="BK33" s="642"/>
      <c r="BL33" s="642"/>
      <c r="BM33" s="688">
        <v>97.6</v>
      </c>
      <c r="BN33" s="642"/>
      <c r="BO33" s="642"/>
      <c r="BP33" s="642"/>
      <c r="BQ33" s="705"/>
      <c r="BR33" s="718">
        <v>99.2</v>
      </c>
      <c r="BS33" s="642"/>
      <c r="BT33" s="642"/>
      <c r="BU33" s="642"/>
      <c r="BV33" s="642"/>
      <c r="BW33" s="642"/>
      <c r="BX33" s="688">
        <v>97.5</v>
      </c>
      <c r="BY33" s="642"/>
      <c r="BZ33" s="642"/>
      <c r="CA33" s="642"/>
      <c r="CB33" s="705"/>
      <c r="CD33" s="654" t="s">
        <v>307</v>
      </c>
      <c r="CE33" s="655"/>
      <c r="CF33" s="655"/>
      <c r="CG33" s="655"/>
      <c r="CH33" s="655"/>
      <c r="CI33" s="655"/>
      <c r="CJ33" s="655"/>
      <c r="CK33" s="655"/>
      <c r="CL33" s="655"/>
      <c r="CM33" s="655"/>
      <c r="CN33" s="655"/>
      <c r="CO33" s="655"/>
      <c r="CP33" s="655"/>
      <c r="CQ33" s="656"/>
      <c r="CR33" s="657">
        <v>12305680</v>
      </c>
      <c r="CS33" s="670"/>
      <c r="CT33" s="670"/>
      <c r="CU33" s="670"/>
      <c r="CV33" s="670"/>
      <c r="CW33" s="670"/>
      <c r="CX33" s="670"/>
      <c r="CY33" s="671"/>
      <c r="CZ33" s="660">
        <v>34.6</v>
      </c>
      <c r="DA33" s="672"/>
      <c r="DB33" s="672"/>
      <c r="DC33" s="673"/>
      <c r="DD33" s="663">
        <v>10118543</v>
      </c>
      <c r="DE33" s="670"/>
      <c r="DF33" s="670"/>
      <c r="DG33" s="670"/>
      <c r="DH33" s="670"/>
      <c r="DI33" s="670"/>
      <c r="DJ33" s="670"/>
      <c r="DK33" s="671"/>
      <c r="DL33" s="663">
        <v>7083800</v>
      </c>
      <c r="DM33" s="670"/>
      <c r="DN33" s="670"/>
      <c r="DO33" s="670"/>
      <c r="DP33" s="670"/>
      <c r="DQ33" s="670"/>
      <c r="DR33" s="670"/>
      <c r="DS33" s="670"/>
      <c r="DT33" s="670"/>
      <c r="DU33" s="670"/>
      <c r="DV33" s="671"/>
      <c r="DW33" s="660">
        <v>38.299999999999997</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1302748</v>
      </c>
      <c r="S34" s="658"/>
      <c r="T34" s="658"/>
      <c r="U34" s="658"/>
      <c r="V34" s="658"/>
      <c r="W34" s="658"/>
      <c r="X34" s="658"/>
      <c r="Y34" s="659"/>
      <c r="Z34" s="695">
        <v>3.5</v>
      </c>
      <c r="AA34" s="695"/>
      <c r="AB34" s="695"/>
      <c r="AC34" s="695"/>
      <c r="AD34" s="696" t="s">
        <v>122</v>
      </c>
      <c r="AE34" s="696"/>
      <c r="AF34" s="696"/>
      <c r="AG34" s="696"/>
      <c r="AH34" s="696"/>
      <c r="AI34" s="696"/>
      <c r="AJ34" s="696"/>
      <c r="AK34" s="696"/>
      <c r="AL34" s="660" t="s">
        <v>122</v>
      </c>
      <c r="AM34" s="661"/>
      <c r="AN34" s="661"/>
      <c r="AO34" s="697"/>
      <c r="AP34" s="203"/>
      <c r="AQ34" s="204"/>
      <c r="AS34" s="201"/>
      <c r="AT34" s="201"/>
      <c r="AU34" s="201"/>
      <c r="AV34" s="201"/>
      <c r="AW34" s="201"/>
      <c r="AX34" s="201"/>
      <c r="AY34" s="201"/>
      <c r="AZ34" s="201"/>
      <c r="BA34" s="201"/>
      <c r="BB34" s="201"/>
      <c r="BC34" s="201"/>
      <c r="BD34" s="201"/>
      <c r="BE34" s="201"/>
      <c r="BF34" s="201"/>
      <c r="BG34" s="204"/>
      <c r="BH34" s="204"/>
      <c r="BI34" s="204"/>
      <c r="BJ34" s="204"/>
      <c r="BK34" s="204"/>
      <c r="BL34" s="204"/>
      <c r="BM34" s="204"/>
      <c r="BN34" s="204"/>
      <c r="BO34" s="204"/>
      <c r="BP34" s="204"/>
      <c r="BQ34" s="204"/>
      <c r="BR34" s="204"/>
      <c r="BS34" s="204"/>
      <c r="BT34" s="204"/>
      <c r="BU34" s="204"/>
      <c r="BV34" s="204"/>
      <c r="BW34" s="204"/>
      <c r="BX34" s="204"/>
      <c r="BY34" s="204"/>
      <c r="BZ34" s="204"/>
      <c r="CA34" s="204"/>
      <c r="CB34" s="204"/>
      <c r="CD34" s="654" t="s">
        <v>309</v>
      </c>
      <c r="CE34" s="655"/>
      <c r="CF34" s="655"/>
      <c r="CG34" s="655"/>
      <c r="CH34" s="655"/>
      <c r="CI34" s="655"/>
      <c r="CJ34" s="655"/>
      <c r="CK34" s="655"/>
      <c r="CL34" s="655"/>
      <c r="CM34" s="655"/>
      <c r="CN34" s="655"/>
      <c r="CO34" s="655"/>
      <c r="CP34" s="655"/>
      <c r="CQ34" s="656"/>
      <c r="CR34" s="657">
        <v>5387720</v>
      </c>
      <c r="CS34" s="658"/>
      <c r="CT34" s="658"/>
      <c r="CU34" s="658"/>
      <c r="CV34" s="658"/>
      <c r="CW34" s="658"/>
      <c r="CX34" s="658"/>
      <c r="CY34" s="659"/>
      <c r="CZ34" s="660">
        <v>15.2</v>
      </c>
      <c r="DA34" s="672"/>
      <c r="DB34" s="672"/>
      <c r="DC34" s="673"/>
      <c r="DD34" s="663">
        <v>4040856</v>
      </c>
      <c r="DE34" s="658"/>
      <c r="DF34" s="658"/>
      <c r="DG34" s="658"/>
      <c r="DH34" s="658"/>
      <c r="DI34" s="658"/>
      <c r="DJ34" s="658"/>
      <c r="DK34" s="659"/>
      <c r="DL34" s="663">
        <v>2946391</v>
      </c>
      <c r="DM34" s="658"/>
      <c r="DN34" s="658"/>
      <c r="DO34" s="658"/>
      <c r="DP34" s="658"/>
      <c r="DQ34" s="658"/>
      <c r="DR34" s="658"/>
      <c r="DS34" s="658"/>
      <c r="DT34" s="658"/>
      <c r="DU34" s="658"/>
      <c r="DV34" s="659"/>
      <c r="DW34" s="660">
        <v>15.9</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1024850</v>
      </c>
      <c r="S35" s="658"/>
      <c r="T35" s="658"/>
      <c r="U35" s="658"/>
      <c r="V35" s="658"/>
      <c r="W35" s="658"/>
      <c r="X35" s="658"/>
      <c r="Y35" s="659"/>
      <c r="Z35" s="695">
        <v>2.8</v>
      </c>
      <c r="AA35" s="695"/>
      <c r="AB35" s="695"/>
      <c r="AC35" s="695"/>
      <c r="AD35" s="696" t="s">
        <v>122</v>
      </c>
      <c r="AE35" s="696"/>
      <c r="AF35" s="696"/>
      <c r="AG35" s="696"/>
      <c r="AH35" s="696"/>
      <c r="AI35" s="696"/>
      <c r="AJ35" s="696"/>
      <c r="AK35" s="696"/>
      <c r="AL35" s="660" t="s">
        <v>122</v>
      </c>
      <c r="AM35" s="661"/>
      <c r="AN35" s="661"/>
      <c r="AO35" s="697"/>
      <c r="AP35" s="205"/>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456740</v>
      </c>
      <c r="CS35" s="670"/>
      <c r="CT35" s="670"/>
      <c r="CU35" s="670"/>
      <c r="CV35" s="670"/>
      <c r="CW35" s="670"/>
      <c r="CX35" s="670"/>
      <c r="CY35" s="671"/>
      <c r="CZ35" s="660">
        <v>1.3</v>
      </c>
      <c r="DA35" s="672"/>
      <c r="DB35" s="672"/>
      <c r="DC35" s="673"/>
      <c r="DD35" s="663">
        <v>340362</v>
      </c>
      <c r="DE35" s="670"/>
      <c r="DF35" s="670"/>
      <c r="DG35" s="670"/>
      <c r="DH35" s="670"/>
      <c r="DI35" s="670"/>
      <c r="DJ35" s="670"/>
      <c r="DK35" s="671"/>
      <c r="DL35" s="663">
        <v>326173</v>
      </c>
      <c r="DM35" s="670"/>
      <c r="DN35" s="670"/>
      <c r="DO35" s="670"/>
      <c r="DP35" s="670"/>
      <c r="DQ35" s="670"/>
      <c r="DR35" s="670"/>
      <c r="DS35" s="670"/>
      <c r="DT35" s="670"/>
      <c r="DU35" s="670"/>
      <c r="DV35" s="671"/>
      <c r="DW35" s="660">
        <v>1.8</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496710</v>
      </c>
      <c r="S36" s="658"/>
      <c r="T36" s="658"/>
      <c r="U36" s="658"/>
      <c r="V36" s="658"/>
      <c r="W36" s="658"/>
      <c r="X36" s="658"/>
      <c r="Y36" s="659"/>
      <c r="Z36" s="695">
        <v>1.3</v>
      </c>
      <c r="AA36" s="695"/>
      <c r="AB36" s="695"/>
      <c r="AC36" s="695"/>
      <c r="AD36" s="696" t="s">
        <v>122</v>
      </c>
      <c r="AE36" s="696"/>
      <c r="AF36" s="696"/>
      <c r="AG36" s="696"/>
      <c r="AH36" s="696"/>
      <c r="AI36" s="696"/>
      <c r="AJ36" s="696"/>
      <c r="AK36" s="696"/>
      <c r="AL36" s="660" t="s">
        <v>122</v>
      </c>
      <c r="AM36" s="661"/>
      <c r="AN36" s="661"/>
      <c r="AO36" s="697"/>
      <c r="AP36" s="205"/>
      <c r="AQ36" s="706" t="s">
        <v>315</v>
      </c>
      <c r="AR36" s="707"/>
      <c r="AS36" s="707"/>
      <c r="AT36" s="707"/>
      <c r="AU36" s="707"/>
      <c r="AV36" s="707"/>
      <c r="AW36" s="707"/>
      <c r="AX36" s="707"/>
      <c r="AY36" s="708"/>
      <c r="AZ36" s="712">
        <v>3432861</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11408</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3363290</v>
      </c>
      <c r="CS36" s="658"/>
      <c r="CT36" s="658"/>
      <c r="CU36" s="658"/>
      <c r="CV36" s="658"/>
      <c r="CW36" s="658"/>
      <c r="CX36" s="658"/>
      <c r="CY36" s="659"/>
      <c r="CZ36" s="660">
        <v>9.5</v>
      </c>
      <c r="DA36" s="672"/>
      <c r="DB36" s="672"/>
      <c r="DC36" s="673"/>
      <c r="DD36" s="663">
        <v>3155278</v>
      </c>
      <c r="DE36" s="658"/>
      <c r="DF36" s="658"/>
      <c r="DG36" s="658"/>
      <c r="DH36" s="658"/>
      <c r="DI36" s="658"/>
      <c r="DJ36" s="658"/>
      <c r="DK36" s="659"/>
      <c r="DL36" s="663">
        <v>1849244</v>
      </c>
      <c r="DM36" s="658"/>
      <c r="DN36" s="658"/>
      <c r="DO36" s="658"/>
      <c r="DP36" s="658"/>
      <c r="DQ36" s="658"/>
      <c r="DR36" s="658"/>
      <c r="DS36" s="658"/>
      <c r="DT36" s="658"/>
      <c r="DU36" s="658"/>
      <c r="DV36" s="659"/>
      <c r="DW36" s="660">
        <v>10</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671951</v>
      </c>
      <c r="S37" s="658"/>
      <c r="T37" s="658"/>
      <c r="U37" s="658"/>
      <c r="V37" s="658"/>
      <c r="W37" s="658"/>
      <c r="X37" s="658"/>
      <c r="Y37" s="659"/>
      <c r="Z37" s="695">
        <v>1.8</v>
      </c>
      <c r="AA37" s="695"/>
      <c r="AB37" s="695"/>
      <c r="AC37" s="695"/>
      <c r="AD37" s="696">
        <v>2403</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809525</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-33169</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616306</v>
      </c>
      <c r="CS37" s="670"/>
      <c r="CT37" s="670"/>
      <c r="CU37" s="670"/>
      <c r="CV37" s="670"/>
      <c r="CW37" s="670"/>
      <c r="CX37" s="670"/>
      <c r="CY37" s="671"/>
      <c r="CZ37" s="660">
        <v>1.7</v>
      </c>
      <c r="DA37" s="672"/>
      <c r="DB37" s="672"/>
      <c r="DC37" s="673"/>
      <c r="DD37" s="663">
        <v>616306</v>
      </c>
      <c r="DE37" s="670"/>
      <c r="DF37" s="670"/>
      <c r="DG37" s="670"/>
      <c r="DH37" s="670"/>
      <c r="DI37" s="670"/>
      <c r="DJ37" s="670"/>
      <c r="DK37" s="671"/>
      <c r="DL37" s="663">
        <v>542323</v>
      </c>
      <c r="DM37" s="670"/>
      <c r="DN37" s="670"/>
      <c r="DO37" s="670"/>
      <c r="DP37" s="670"/>
      <c r="DQ37" s="670"/>
      <c r="DR37" s="670"/>
      <c r="DS37" s="670"/>
      <c r="DT37" s="670"/>
      <c r="DU37" s="670"/>
      <c r="DV37" s="671"/>
      <c r="DW37" s="660">
        <v>2.9</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5212078</v>
      </c>
      <c r="S38" s="658"/>
      <c r="T38" s="658"/>
      <c r="U38" s="658"/>
      <c r="V38" s="658"/>
      <c r="W38" s="658"/>
      <c r="X38" s="658"/>
      <c r="Y38" s="659"/>
      <c r="Z38" s="695">
        <v>14.1</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177513</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7196</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2445823</v>
      </c>
      <c r="CS38" s="658"/>
      <c r="CT38" s="658"/>
      <c r="CU38" s="658"/>
      <c r="CV38" s="658"/>
      <c r="CW38" s="658"/>
      <c r="CX38" s="658"/>
      <c r="CY38" s="659"/>
      <c r="CZ38" s="660">
        <v>6.9</v>
      </c>
      <c r="DA38" s="672"/>
      <c r="DB38" s="672"/>
      <c r="DC38" s="673"/>
      <c r="DD38" s="663">
        <v>2034568</v>
      </c>
      <c r="DE38" s="658"/>
      <c r="DF38" s="658"/>
      <c r="DG38" s="658"/>
      <c r="DH38" s="658"/>
      <c r="DI38" s="658"/>
      <c r="DJ38" s="658"/>
      <c r="DK38" s="659"/>
      <c r="DL38" s="663">
        <v>1961992</v>
      </c>
      <c r="DM38" s="658"/>
      <c r="DN38" s="658"/>
      <c r="DO38" s="658"/>
      <c r="DP38" s="658"/>
      <c r="DQ38" s="658"/>
      <c r="DR38" s="658"/>
      <c r="DS38" s="658"/>
      <c r="DT38" s="658"/>
      <c r="DU38" s="658"/>
      <c r="DV38" s="659"/>
      <c r="DW38" s="660">
        <v>10.6</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18099</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10760</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512926</v>
      </c>
      <c r="CS39" s="670"/>
      <c r="CT39" s="670"/>
      <c r="CU39" s="670"/>
      <c r="CV39" s="670"/>
      <c r="CW39" s="670"/>
      <c r="CX39" s="670"/>
      <c r="CY39" s="671"/>
      <c r="CZ39" s="660">
        <v>1.4</v>
      </c>
      <c r="DA39" s="672"/>
      <c r="DB39" s="672"/>
      <c r="DC39" s="673"/>
      <c r="DD39" s="663">
        <v>469698</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v>76778</v>
      </c>
      <c r="S40" s="658"/>
      <c r="T40" s="658"/>
      <c r="U40" s="658"/>
      <c r="V40" s="658"/>
      <c r="W40" s="658"/>
      <c r="X40" s="658"/>
      <c r="Y40" s="659"/>
      <c r="Z40" s="695">
        <v>0.2</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06"/>
      <c r="BM40" s="655" t="s">
        <v>333</v>
      </c>
      <c r="BN40" s="655"/>
      <c r="BO40" s="655"/>
      <c r="BP40" s="655"/>
      <c r="BQ40" s="655"/>
      <c r="BR40" s="655"/>
      <c r="BS40" s="655"/>
      <c r="BT40" s="655"/>
      <c r="BU40" s="656"/>
      <c r="BV40" s="657">
        <v>103</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139181</v>
      </c>
      <c r="CS40" s="658"/>
      <c r="CT40" s="658"/>
      <c r="CU40" s="658"/>
      <c r="CV40" s="658"/>
      <c r="CW40" s="658"/>
      <c r="CX40" s="658"/>
      <c r="CY40" s="659"/>
      <c r="CZ40" s="660">
        <v>0.4</v>
      </c>
      <c r="DA40" s="672"/>
      <c r="DB40" s="672"/>
      <c r="DC40" s="673"/>
      <c r="DD40" s="663">
        <v>77781</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36869714</v>
      </c>
      <c r="S41" s="682"/>
      <c r="T41" s="682"/>
      <c r="U41" s="682"/>
      <c r="V41" s="682"/>
      <c r="W41" s="682"/>
      <c r="X41" s="682"/>
      <c r="Y41" s="685"/>
      <c r="Z41" s="686">
        <v>100</v>
      </c>
      <c r="AA41" s="686"/>
      <c r="AB41" s="686"/>
      <c r="AC41" s="686"/>
      <c r="AD41" s="687">
        <v>18422706</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428695</v>
      </c>
      <c r="BA41" s="658"/>
      <c r="BB41" s="658"/>
      <c r="BC41" s="658"/>
      <c r="BD41" s="670"/>
      <c r="BE41" s="670"/>
      <c r="BF41" s="693"/>
      <c r="BG41" s="698"/>
      <c r="BH41" s="699"/>
      <c r="BI41" s="699"/>
      <c r="BJ41" s="699"/>
      <c r="BK41" s="699"/>
      <c r="BL41" s="206"/>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1999029</v>
      </c>
      <c r="BA42" s="682"/>
      <c r="BB42" s="682"/>
      <c r="BC42" s="682"/>
      <c r="BD42" s="642"/>
      <c r="BE42" s="642"/>
      <c r="BF42" s="705"/>
      <c r="BG42" s="700"/>
      <c r="BH42" s="701"/>
      <c r="BI42" s="701"/>
      <c r="BJ42" s="701"/>
      <c r="BK42" s="701"/>
      <c r="BL42" s="207"/>
      <c r="BM42" s="639" t="s">
        <v>340</v>
      </c>
      <c r="BN42" s="639"/>
      <c r="BO42" s="639"/>
      <c r="BP42" s="639"/>
      <c r="BQ42" s="639"/>
      <c r="BR42" s="639"/>
      <c r="BS42" s="639"/>
      <c r="BT42" s="639"/>
      <c r="BU42" s="640"/>
      <c r="BV42" s="641">
        <v>427</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6511353</v>
      </c>
      <c r="CS42" s="670"/>
      <c r="CT42" s="670"/>
      <c r="CU42" s="670"/>
      <c r="CV42" s="670"/>
      <c r="CW42" s="670"/>
      <c r="CX42" s="670"/>
      <c r="CY42" s="671"/>
      <c r="CZ42" s="660">
        <v>18.3</v>
      </c>
      <c r="DA42" s="672"/>
      <c r="DB42" s="672"/>
      <c r="DC42" s="673"/>
      <c r="DD42" s="663">
        <v>555433</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197" t="s">
        <v>342</v>
      </c>
      <c r="CD43" s="654" t="s">
        <v>343</v>
      </c>
      <c r="CE43" s="655"/>
      <c r="CF43" s="655"/>
      <c r="CG43" s="655"/>
      <c r="CH43" s="655"/>
      <c r="CI43" s="655"/>
      <c r="CJ43" s="655"/>
      <c r="CK43" s="655"/>
      <c r="CL43" s="655"/>
      <c r="CM43" s="655"/>
      <c r="CN43" s="655"/>
      <c r="CO43" s="655"/>
      <c r="CP43" s="655"/>
      <c r="CQ43" s="656"/>
      <c r="CR43" s="657">
        <v>174363</v>
      </c>
      <c r="CS43" s="670"/>
      <c r="CT43" s="670"/>
      <c r="CU43" s="670"/>
      <c r="CV43" s="670"/>
      <c r="CW43" s="670"/>
      <c r="CX43" s="670"/>
      <c r="CY43" s="671"/>
      <c r="CZ43" s="660">
        <v>0.5</v>
      </c>
      <c r="DA43" s="672"/>
      <c r="DB43" s="672"/>
      <c r="DC43" s="673"/>
      <c r="DD43" s="663">
        <v>174363</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6510143</v>
      </c>
      <c r="CS44" s="658"/>
      <c r="CT44" s="658"/>
      <c r="CU44" s="658"/>
      <c r="CV44" s="658"/>
      <c r="CW44" s="658"/>
      <c r="CX44" s="658"/>
      <c r="CY44" s="659"/>
      <c r="CZ44" s="660">
        <v>18.3</v>
      </c>
      <c r="DA44" s="661"/>
      <c r="DB44" s="661"/>
      <c r="DC44" s="662"/>
      <c r="DD44" s="663">
        <v>554344</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358063</v>
      </c>
      <c r="CS45" s="670"/>
      <c r="CT45" s="670"/>
      <c r="CU45" s="670"/>
      <c r="CV45" s="670"/>
      <c r="CW45" s="670"/>
      <c r="CX45" s="670"/>
      <c r="CY45" s="671"/>
      <c r="CZ45" s="660">
        <v>1</v>
      </c>
      <c r="DA45" s="672"/>
      <c r="DB45" s="672"/>
      <c r="DC45" s="673"/>
      <c r="DD45" s="663">
        <v>58906</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08"/>
      <c r="CD46" s="678"/>
      <c r="CE46" s="679"/>
      <c r="CF46" s="654" t="s">
        <v>348</v>
      </c>
      <c r="CG46" s="655"/>
      <c r="CH46" s="655"/>
      <c r="CI46" s="655"/>
      <c r="CJ46" s="655"/>
      <c r="CK46" s="655"/>
      <c r="CL46" s="655"/>
      <c r="CM46" s="655"/>
      <c r="CN46" s="655"/>
      <c r="CO46" s="655"/>
      <c r="CP46" s="655"/>
      <c r="CQ46" s="656"/>
      <c r="CR46" s="657">
        <v>6099454</v>
      </c>
      <c r="CS46" s="658"/>
      <c r="CT46" s="658"/>
      <c r="CU46" s="658"/>
      <c r="CV46" s="658"/>
      <c r="CW46" s="658"/>
      <c r="CX46" s="658"/>
      <c r="CY46" s="659"/>
      <c r="CZ46" s="660">
        <v>17.2</v>
      </c>
      <c r="DA46" s="661"/>
      <c r="DB46" s="661"/>
      <c r="DC46" s="662"/>
      <c r="DD46" s="663">
        <v>442812</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08"/>
      <c r="CD47" s="678"/>
      <c r="CE47" s="679"/>
      <c r="CF47" s="654" t="s">
        <v>349</v>
      </c>
      <c r="CG47" s="655"/>
      <c r="CH47" s="655"/>
      <c r="CI47" s="655"/>
      <c r="CJ47" s="655"/>
      <c r="CK47" s="655"/>
      <c r="CL47" s="655"/>
      <c r="CM47" s="655"/>
      <c r="CN47" s="655"/>
      <c r="CO47" s="655"/>
      <c r="CP47" s="655"/>
      <c r="CQ47" s="656"/>
      <c r="CR47" s="657">
        <v>1210</v>
      </c>
      <c r="CS47" s="670"/>
      <c r="CT47" s="670"/>
      <c r="CU47" s="670"/>
      <c r="CV47" s="670"/>
      <c r="CW47" s="670"/>
      <c r="CX47" s="670"/>
      <c r="CY47" s="671"/>
      <c r="CZ47" s="660">
        <v>0</v>
      </c>
      <c r="DA47" s="672"/>
      <c r="DB47" s="672"/>
      <c r="DC47" s="673"/>
      <c r="DD47" s="663">
        <v>1089</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0.8" x14ac:dyDescent="0.2">
      <c r="B48" s="208"/>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08"/>
      <c r="CD49" s="638" t="s">
        <v>351</v>
      </c>
      <c r="CE49" s="639"/>
      <c r="CF49" s="639"/>
      <c r="CG49" s="639"/>
      <c r="CH49" s="639"/>
      <c r="CI49" s="639"/>
      <c r="CJ49" s="639"/>
      <c r="CK49" s="639"/>
      <c r="CL49" s="639"/>
      <c r="CM49" s="639"/>
      <c r="CN49" s="639"/>
      <c r="CO49" s="639"/>
      <c r="CP49" s="639"/>
      <c r="CQ49" s="640"/>
      <c r="CR49" s="641">
        <v>35519420</v>
      </c>
      <c r="CS49" s="642"/>
      <c r="CT49" s="642"/>
      <c r="CU49" s="642"/>
      <c r="CV49" s="642"/>
      <c r="CW49" s="642"/>
      <c r="CX49" s="642"/>
      <c r="CY49" s="643"/>
      <c r="CZ49" s="644">
        <v>100</v>
      </c>
      <c r="DA49" s="645"/>
      <c r="DB49" s="645"/>
      <c r="DC49" s="646"/>
      <c r="DD49" s="647">
        <v>21765223</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fE7mk1PMYNpzdhBWnYyj6ch0lFkyn9kur2L/KSJ1fgkpWgV0SVX1E8lvmn/JwLEkQcUXiOM7BM0kjZqJCzOAlg==" saltValue="lgIv1TbH0XuF082u3byxV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CR9" sqref="CR9:CV9"/>
    </sheetView>
  </sheetViews>
  <sheetFormatPr defaultColWidth="0" defaultRowHeight="13.2" zeroHeight="1" x14ac:dyDescent="0.2"/>
  <cols>
    <col min="1" max="130" width="2.77734375" style="214" customWidth="1"/>
    <col min="131" max="131" width="1.6640625" style="214" customWidth="1"/>
    <col min="132" max="16384" width="9" style="214" hidden="1"/>
  </cols>
  <sheetData>
    <row r="1" spans="1:131" ht="11.25" customHeight="1" thickBot="1" x14ac:dyDescent="0.25">
      <c r="A1" s="210"/>
      <c r="B1" s="210"/>
      <c r="C1" s="210"/>
      <c r="D1" s="210"/>
      <c r="E1" s="210"/>
      <c r="F1" s="210"/>
      <c r="G1" s="210"/>
      <c r="H1" s="210"/>
      <c r="I1" s="210"/>
      <c r="J1" s="210"/>
      <c r="K1" s="210"/>
      <c r="L1" s="210"/>
      <c r="M1" s="210"/>
      <c r="N1" s="211"/>
      <c r="O1" s="211"/>
      <c r="P1" s="211"/>
      <c r="Q1" s="211"/>
      <c r="R1" s="211"/>
      <c r="S1" s="211"/>
      <c r="T1" s="211"/>
      <c r="U1" s="211"/>
      <c r="V1" s="211"/>
      <c r="W1" s="211"/>
      <c r="X1" s="211"/>
      <c r="Y1" s="211"/>
      <c r="Z1" s="211"/>
      <c r="AA1" s="211"/>
      <c r="AB1" s="211"/>
      <c r="AC1" s="211"/>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c r="BC1" s="211"/>
      <c r="BD1" s="211"/>
      <c r="BE1" s="211"/>
      <c r="BF1" s="211"/>
      <c r="BG1" s="211"/>
      <c r="BH1" s="211"/>
      <c r="BI1" s="211"/>
      <c r="BJ1" s="211"/>
      <c r="BK1" s="211"/>
      <c r="BL1" s="211"/>
      <c r="BM1" s="211"/>
      <c r="BN1" s="211"/>
      <c r="BO1" s="211"/>
      <c r="BP1" s="211"/>
      <c r="BQ1" s="211"/>
      <c r="BR1" s="211"/>
      <c r="BS1" s="211"/>
      <c r="BT1" s="211"/>
      <c r="BU1" s="211"/>
      <c r="BV1" s="211"/>
      <c r="BW1" s="211"/>
      <c r="BX1" s="211"/>
      <c r="BY1" s="211"/>
      <c r="BZ1" s="211"/>
      <c r="CA1" s="211"/>
      <c r="CB1" s="211"/>
      <c r="CC1" s="211"/>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211"/>
      <c r="DI1" s="211"/>
      <c r="DJ1" s="211"/>
      <c r="DK1" s="211"/>
      <c r="DL1" s="211"/>
      <c r="DM1" s="211"/>
      <c r="DN1" s="211"/>
      <c r="DO1" s="211"/>
      <c r="DP1" s="211"/>
      <c r="DQ1" s="212"/>
      <c r="DR1" s="212"/>
      <c r="DS1" s="212"/>
      <c r="DT1" s="212"/>
      <c r="DU1" s="212"/>
      <c r="DV1" s="212"/>
      <c r="DW1" s="212"/>
      <c r="DX1" s="212"/>
      <c r="DY1" s="212"/>
      <c r="DZ1" s="212"/>
      <c r="EA1" s="213"/>
    </row>
    <row r="2" spans="1:131" ht="26.25" customHeight="1" thickBot="1" x14ac:dyDescent="0.25">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1"/>
      <c r="BK2" s="211"/>
      <c r="BL2" s="211"/>
      <c r="BM2" s="211"/>
      <c r="BN2" s="211"/>
      <c r="BO2" s="211"/>
      <c r="BP2" s="211"/>
      <c r="BQ2" s="211"/>
      <c r="BR2" s="211"/>
      <c r="BS2" s="211"/>
      <c r="BT2" s="211"/>
      <c r="BU2" s="211"/>
      <c r="BV2" s="211"/>
      <c r="BW2" s="211"/>
      <c r="BX2" s="211"/>
      <c r="BY2" s="211"/>
      <c r="BZ2" s="211"/>
      <c r="CA2" s="211"/>
      <c r="CB2" s="211"/>
      <c r="CC2" s="211"/>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1127" t="s">
        <v>353</v>
      </c>
      <c r="DK2" s="1128"/>
      <c r="DL2" s="1128"/>
      <c r="DM2" s="1128"/>
      <c r="DN2" s="1128"/>
      <c r="DO2" s="1129"/>
      <c r="DP2" s="211"/>
      <c r="DQ2" s="1127" t="s">
        <v>354</v>
      </c>
      <c r="DR2" s="1128"/>
      <c r="DS2" s="1128"/>
      <c r="DT2" s="1128"/>
      <c r="DU2" s="1128"/>
      <c r="DV2" s="1128"/>
      <c r="DW2" s="1128"/>
      <c r="DX2" s="1128"/>
      <c r="DY2" s="1128"/>
      <c r="DZ2" s="1129"/>
      <c r="EA2" s="213"/>
    </row>
    <row r="3" spans="1:131" ht="11.25" customHeight="1" x14ac:dyDescent="0.2">
      <c r="A3" s="211"/>
      <c r="B3" s="211"/>
      <c r="C3" s="211"/>
      <c r="D3" s="211"/>
      <c r="E3" s="211"/>
      <c r="F3" s="211"/>
      <c r="G3" s="211"/>
      <c r="H3" s="211"/>
      <c r="I3" s="211"/>
      <c r="J3" s="211"/>
      <c r="K3" s="211"/>
      <c r="L3" s="211"/>
      <c r="M3" s="211"/>
      <c r="N3" s="211"/>
      <c r="O3" s="211"/>
      <c r="P3" s="211"/>
      <c r="Q3" s="211"/>
      <c r="R3" s="211"/>
      <c r="S3" s="211"/>
      <c r="T3" s="211"/>
      <c r="U3" s="211"/>
      <c r="V3" s="211"/>
      <c r="W3" s="211"/>
      <c r="X3" s="211"/>
      <c r="Y3" s="211"/>
      <c r="Z3" s="211"/>
      <c r="AA3" s="211"/>
      <c r="AB3" s="211"/>
      <c r="AC3" s="211"/>
      <c r="AD3" s="211"/>
      <c r="AE3" s="211"/>
      <c r="AF3" s="211"/>
      <c r="AG3" s="211"/>
      <c r="AH3" s="211"/>
      <c r="AI3" s="211"/>
      <c r="AJ3" s="211"/>
      <c r="AK3" s="211"/>
      <c r="AL3" s="211"/>
      <c r="AM3" s="211"/>
      <c r="AN3" s="211"/>
      <c r="AO3" s="211"/>
      <c r="AP3" s="211"/>
      <c r="AQ3" s="211"/>
      <c r="AR3" s="211"/>
      <c r="AS3" s="211"/>
      <c r="AT3" s="211"/>
      <c r="AU3" s="211"/>
      <c r="AV3" s="211"/>
      <c r="AW3" s="211"/>
      <c r="AX3" s="211"/>
      <c r="AY3" s="211"/>
      <c r="AZ3" s="211"/>
      <c r="BA3" s="211"/>
      <c r="BB3" s="211"/>
      <c r="BC3" s="211"/>
      <c r="BD3" s="211"/>
      <c r="BE3" s="211"/>
      <c r="BF3" s="211"/>
      <c r="BG3" s="211"/>
      <c r="BH3" s="211"/>
      <c r="BI3" s="211"/>
      <c r="BJ3" s="211"/>
      <c r="BK3" s="211"/>
      <c r="BL3" s="211"/>
      <c r="BM3" s="211"/>
      <c r="BN3" s="211"/>
      <c r="BO3" s="211"/>
      <c r="BP3" s="211"/>
      <c r="BQ3" s="211"/>
      <c r="BR3" s="211"/>
      <c r="BS3" s="211"/>
      <c r="BT3" s="211"/>
      <c r="BU3" s="211"/>
      <c r="BV3" s="211"/>
      <c r="BW3" s="211"/>
      <c r="BX3" s="211"/>
      <c r="BY3" s="211"/>
      <c r="BZ3" s="211"/>
      <c r="CA3" s="211"/>
      <c r="CB3" s="211"/>
      <c r="CC3" s="211"/>
      <c r="CD3" s="211"/>
      <c r="CE3" s="211"/>
      <c r="CF3" s="211"/>
      <c r="CG3" s="211"/>
      <c r="CH3" s="211"/>
      <c r="CI3" s="211"/>
      <c r="CJ3" s="211"/>
      <c r="CK3" s="211"/>
      <c r="CL3" s="211"/>
      <c r="CM3" s="211"/>
      <c r="CN3" s="211"/>
      <c r="CO3" s="211"/>
      <c r="CP3" s="211"/>
      <c r="CQ3" s="211"/>
      <c r="CR3" s="211"/>
      <c r="CS3" s="211"/>
      <c r="CT3" s="211"/>
      <c r="CU3" s="211"/>
      <c r="CV3" s="211"/>
      <c r="CW3" s="211"/>
      <c r="CX3" s="211"/>
      <c r="CY3" s="211"/>
      <c r="CZ3" s="211"/>
      <c r="DA3" s="211"/>
      <c r="DB3" s="211"/>
      <c r="DC3" s="211"/>
      <c r="DD3" s="211"/>
      <c r="DE3" s="211"/>
      <c r="DF3" s="211"/>
      <c r="DG3" s="211"/>
      <c r="DH3" s="211"/>
      <c r="DI3" s="211"/>
      <c r="DJ3" s="211"/>
      <c r="DK3" s="211"/>
      <c r="DL3" s="211"/>
      <c r="DM3" s="211"/>
      <c r="DN3" s="211"/>
      <c r="DO3" s="211"/>
      <c r="DP3" s="211"/>
      <c r="DQ3" s="211"/>
      <c r="DR3" s="211"/>
      <c r="DS3" s="211"/>
      <c r="DT3" s="211"/>
      <c r="DU3" s="211"/>
      <c r="DV3" s="211"/>
      <c r="DW3" s="211"/>
      <c r="DX3" s="211"/>
      <c r="DY3" s="211"/>
      <c r="DZ3" s="211"/>
      <c r="EA3" s="213"/>
    </row>
    <row r="4" spans="1:131" s="218" customFormat="1" ht="26.25" customHeight="1" thickBot="1" x14ac:dyDescent="0.25">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15"/>
      <c r="BA4" s="215"/>
      <c r="BB4" s="215"/>
      <c r="BC4" s="215"/>
      <c r="BD4" s="215"/>
      <c r="BE4" s="216"/>
      <c r="BF4" s="216"/>
      <c r="BG4" s="216"/>
      <c r="BH4" s="216"/>
      <c r="BI4" s="216"/>
      <c r="BJ4" s="216"/>
      <c r="BK4" s="216"/>
      <c r="BL4" s="216"/>
      <c r="BM4" s="216"/>
      <c r="BN4" s="216"/>
      <c r="BO4" s="216"/>
      <c r="BP4" s="216"/>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17"/>
    </row>
    <row r="5" spans="1:131" s="218" customFormat="1" ht="26.25" customHeight="1" x14ac:dyDescent="0.2">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15"/>
      <c r="BA5" s="215"/>
      <c r="BB5" s="215"/>
      <c r="BC5" s="215"/>
      <c r="BD5" s="215"/>
      <c r="BE5" s="216"/>
      <c r="BF5" s="216"/>
      <c r="BG5" s="216"/>
      <c r="BH5" s="216"/>
      <c r="BI5" s="216"/>
      <c r="BJ5" s="216"/>
      <c r="BK5" s="216"/>
      <c r="BL5" s="216"/>
      <c r="BM5" s="216"/>
      <c r="BN5" s="216"/>
      <c r="BO5" s="216"/>
      <c r="BP5" s="216"/>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17"/>
    </row>
    <row r="6" spans="1:131" s="218"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15"/>
      <c r="BA6" s="215"/>
      <c r="BB6" s="215"/>
      <c r="BC6" s="215"/>
      <c r="BD6" s="215"/>
      <c r="BE6" s="216"/>
      <c r="BF6" s="216"/>
      <c r="BG6" s="216"/>
      <c r="BH6" s="216"/>
      <c r="BI6" s="216"/>
      <c r="BJ6" s="216"/>
      <c r="BK6" s="216"/>
      <c r="BL6" s="216"/>
      <c r="BM6" s="216"/>
      <c r="BN6" s="216"/>
      <c r="BO6" s="216"/>
      <c r="BP6" s="216"/>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17"/>
    </row>
    <row r="7" spans="1:131" s="218" customFormat="1" ht="26.25" customHeight="1" thickTop="1" x14ac:dyDescent="0.2">
      <c r="A7" s="219">
        <v>1</v>
      </c>
      <c r="B7" s="1083" t="s">
        <v>374</v>
      </c>
      <c r="C7" s="1084"/>
      <c r="D7" s="1084"/>
      <c r="E7" s="1084"/>
      <c r="F7" s="1084"/>
      <c r="G7" s="1084"/>
      <c r="H7" s="1084"/>
      <c r="I7" s="1084"/>
      <c r="J7" s="1084"/>
      <c r="K7" s="1084"/>
      <c r="L7" s="1084"/>
      <c r="M7" s="1084"/>
      <c r="N7" s="1084"/>
      <c r="O7" s="1084"/>
      <c r="P7" s="1085"/>
      <c r="Q7" s="1138">
        <v>36900</v>
      </c>
      <c r="R7" s="1139"/>
      <c r="S7" s="1139"/>
      <c r="T7" s="1139"/>
      <c r="U7" s="1139"/>
      <c r="V7" s="1139">
        <v>35550</v>
      </c>
      <c r="W7" s="1139"/>
      <c r="X7" s="1139"/>
      <c r="Y7" s="1139"/>
      <c r="Z7" s="1139"/>
      <c r="AA7" s="1139">
        <v>1350</v>
      </c>
      <c r="AB7" s="1139"/>
      <c r="AC7" s="1139"/>
      <c r="AD7" s="1139"/>
      <c r="AE7" s="1140"/>
      <c r="AF7" s="1141">
        <v>911</v>
      </c>
      <c r="AG7" s="1142"/>
      <c r="AH7" s="1142"/>
      <c r="AI7" s="1142"/>
      <c r="AJ7" s="1143"/>
      <c r="AK7" s="1144">
        <v>1025</v>
      </c>
      <c r="AL7" s="1145"/>
      <c r="AM7" s="1145"/>
      <c r="AN7" s="1145"/>
      <c r="AO7" s="1145"/>
      <c r="AP7" s="1145">
        <v>32553</v>
      </c>
      <c r="AQ7" s="1145"/>
      <c r="AR7" s="1145"/>
      <c r="AS7" s="1145"/>
      <c r="AT7" s="1145"/>
      <c r="AU7" s="1146"/>
      <c r="AV7" s="1146"/>
      <c r="AW7" s="1146"/>
      <c r="AX7" s="1146"/>
      <c r="AY7" s="1147"/>
      <c r="AZ7" s="215"/>
      <c r="BA7" s="215"/>
      <c r="BB7" s="215"/>
      <c r="BC7" s="215"/>
      <c r="BD7" s="215"/>
      <c r="BE7" s="216"/>
      <c r="BF7" s="216"/>
      <c r="BG7" s="216"/>
      <c r="BH7" s="216"/>
      <c r="BI7" s="216"/>
      <c r="BJ7" s="216"/>
      <c r="BK7" s="216"/>
      <c r="BL7" s="216"/>
      <c r="BM7" s="216"/>
      <c r="BN7" s="216"/>
      <c r="BO7" s="216"/>
      <c r="BP7" s="216"/>
      <c r="BQ7" s="219">
        <v>1</v>
      </c>
      <c r="BR7" s="220"/>
      <c r="BS7" s="1135" t="s">
        <v>561</v>
      </c>
      <c r="BT7" s="1136"/>
      <c r="BU7" s="1136"/>
      <c r="BV7" s="1136"/>
      <c r="BW7" s="1136"/>
      <c r="BX7" s="1136"/>
      <c r="BY7" s="1136"/>
      <c r="BZ7" s="1136"/>
      <c r="CA7" s="1136"/>
      <c r="CB7" s="1136"/>
      <c r="CC7" s="1136"/>
      <c r="CD7" s="1136"/>
      <c r="CE7" s="1136"/>
      <c r="CF7" s="1136"/>
      <c r="CG7" s="1148"/>
      <c r="CH7" s="1132">
        <v>0</v>
      </c>
      <c r="CI7" s="1133"/>
      <c r="CJ7" s="1133"/>
      <c r="CK7" s="1133"/>
      <c r="CL7" s="1134"/>
      <c r="CM7" s="1132">
        <v>51</v>
      </c>
      <c r="CN7" s="1133"/>
      <c r="CO7" s="1133"/>
      <c r="CP7" s="1133"/>
      <c r="CQ7" s="1134"/>
      <c r="CR7" s="1132">
        <v>10</v>
      </c>
      <c r="CS7" s="1133"/>
      <c r="CT7" s="1133"/>
      <c r="CU7" s="1133"/>
      <c r="CV7" s="1134"/>
      <c r="CW7" s="1132" t="s">
        <v>489</v>
      </c>
      <c r="CX7" s="1133"/>
      <c r="CY7" s="1133"/>
      <c r="CZ7" s="1133"/>
      <c r="DA7" s="1134"/>
      <c r="DB7" s="1132" t="s">
        <v>489</v>
      </c>
      <c r="DC7" s="1133"/>
      <c r="DD7" s="1133"/>
      <c r="DE7" s="1133"/>
      <c r="DF7" s="1134"/>
      <c r="DG7" s="1132" t="s">
        <v>489</v>
      </c>
      <c r="DH7" s="1133"/>
      <c r="DI7" s="1133"/>
      <c r="DJ7" s="1133"/>
      <c r="DK7" s="1134"/>
      <c r="DL7" s="1132" t="s">
        <v>489</v>
      </c>
      <c r="DM7" s="1133"/>
      <c r="DN7" s="1133"/>
      <c r="DO7" s="1133"/>
      <c r="DP7" s="1134"/>
      <c r="DQ7" s="1132" t="s">
        <v>489</v>
      </c>
      <c r="DR7" s="1133"/>
      <c r="DS7" s="1133"/>
      <c r="DT7" s="1133"/>
      <c r="DU7" s="1134"/>
      <c r="DV7" s="1135"/>
      <c r="DW7" s="1136"/>
      <c r="DX7" s="1136"/>
      <c r="DY7" s="1136"/>
      <c r="DZ7" s="1137"/>
      <c r="EA7" s="217"/>
    </row>
    <row r="8" spans="1:131" s="218" customFormat="1" ht="26.25" customHeight="1" x14ac:dyDescent="0.2">
      <c r="A8" s="221">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15"/>
      <c r="BA8" s="215"/>
      <c r="BB8" s="215"/>
      <c r="BC8" s="215"/>
      <c r="BD8" s="215"/>
      <c r="BE8" s="216"/>
      <c r="BF8" s="216"/>
      <c r="BG8" s="216"/>
      <c r="BH8" s="216"/>
      <c r="BI8" s="216"/>
      <c r="BJ8" s="216"/>
      <c r="BK8" s="216"/>
      <c r="BL8" s="216"/>
      <c r="BM8" s="216"/>
      <c r="BN8" s="216"/>
      <c r="BO8" s="216"/>
      <c r="BP8" s="216"/>
      <c r="BQ8" s="221">
        <v>2</v>
      </c>
      <c r="BR8" s="222"/>
      <c r="BS8" s="1028" t="s">
        <v>562</v>
      </c>
      <c r="BT8" s="1029"/>
      <c r="BU8" s="1029"/>
      <c r="BV8" s="1029"/>
      <c r="BW8" s="1029"/>
      <c r="BX8" s="1029"/>
      <c r="BY8" s="1029"/>
      <c r="BZ8" s="1029"/>
      <c r="CA8" s="1029"/>
      <c r="CB8" s="1029"/>
      <c r="CC8" s="1029"/>
      <c r="CD8" s="1029"/>
      <c r="CE8" s="1029"/>
      <c r="CF8" s="1029"/>
      <c r="CG8" s="1050"/>
      <c r="CH8" s="1025">
        <v>-2</v>
      </c>
      <c r="CI8" s="1026"/>
      <c r="CJ8" s="1026"/>
      <c r="CK8" s="1026"/>
      <c r="CL8" s="1027"/>
      <c r="CM8" s="1025">
        <v>453</v>
      </c>
      <c r="CN8" s="1026"/>
      <c r="CO8" s="1026"/>
      <c r="CP8" s="1026"/>
      <c r="CQ8" s="1027"/>
      <c r="CR8" s="1025">
        <v>124</v>
      </c>
      <c r="CS8" s="1026"/>
      <c r="CT8" s="1026"/>
      <c r="CU8" s="1026"/>
      <c r="CV8" s="1027"/>
      <c r="CW8" s="1025">
        <v>6</v>
      </c>
      <c r="CX8" s="1026"/>
      <c r="CY8" s="1026"/>
      <c r="CZ8" s="1026"/>
      <c r="DA8" s="1027"/>
      <c r="DB8" s="1025" t="s">
        <v>489</v>
      </c>
      <c r="DC8" s="1026"/>
      <c r="DD8" s="1026"/>
      <c r="DE8" s="1026"/>
      <c r="DF8" s="1027"/>
      <c r="DG8" s="1025" t="s">
        <v>489</v>
      </c>
      <c r="DH8" s="1026"/>
      <c r="DI8" s="1026"/>
      <c r="DJ8" s="1026"/>
      <c r="DK8" s="1027"/>
      <c r="DL8" s="1025" t="s">
        <v>489</v>
      </c>
      <c r="DM8" s="1026"/>
      <c r="DN8" s="1026"/>
      <c r="DO8" s="1026"/>
      <c r="DP8" s="1027"/>
      <c r="DQ8" s="1025" t="s">
        <v>489</v>
      </c>
      <c r="DR8" s="1026"/>
      <c r="DS8" s="1026"/>
      <c r="DT8" s="1026"/>
      <c r="DU8" s="1027"/>
      <c r="DV8" s="1028"/>
      <c r="DW8" s="1029"/>
      <c r="DX8" s="1029"/>
      <c r="DY8" s="1029"/>
      <c r="DZ8" s="1030"/>
      <c r="EA8" s="217"/>
    </row>
    <row r="9" spans="1:131" s="218" customFormat="1" ht="26.25" customHeight="1" x14ac:dyDescent="0.2">
      <c r="A9" s="221">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15"/>
      <c r="BA9" s="215"/>
      <c r="BB9" s="215"/>
      <c r="BC9" s="215"/>
      <c r="BD9" s="215"/>
      <c r="BE9" s="216"/>
      <c r="BF9" s="216"/>
      <c r="BG9" s="216"/>
      <c r="BH9" s="216"/>
      <c r="BI9" s="216"/>
      <c r="BJ9" s="216"/>
      <c r="BK9" s="216"/>
      <c r="BL9" s="216"/>
      <c r="BM9" s="216"/>
      <c r="BN9" s="216"/>
      <c r="BO9" s="216"/>
      <c r="BP9" s="216"/>
      <c r="BQ9" s="221">
        <v>3</v>
      </c>
      <c r="BR9" s="222"/>
      <c r="BS9" s="1028" t="s">
        <v>563</v>
      </c>
      <c r="BT9" s="1029"/>
      <c r="BU9" s="1029"/>
      <c r="BV9" s="1029"/>
      <c r="BW9" s="1029"/>
      <c r="BX9" s="1029"/>
      <c r="BY9" s="1029"/>
      <c r="BZ9" s="1029"/>
      <c r="CA9" s="1029"/>
      <c r="CB9" s="1029"/>
      <c r="CC9" s="1029"/>
      <c r="CD9" s="1029"/>
      <c r="CE9" s="1029"/>
      <c r="CF9" s="1029"/>
      <c r="CG9" s="1050"/>
      <c r="CH9" s="1025">
        <v>1</v>
      </c>
      <c r="CI9" s="1026"/>
      <c r="CJ9" s="1026"/>
      <c r="CK9" s="1026"/>
      <c r="CL9" s="1027"/>
      <c r="CM9" s="1025">
        <v>59</v>
      </c>
      <c r="CN9" s="1026"/>
      <c r="CO9" s="1026"/>
      <c r="CP9" s="1026"/>
      <c r="CQ9" s="1027"/>
      <c r="CR9" s="1025">
        <v>15</v>
      </c>
      <c r="CS9" s="1026"/>
      <c r="CT9" s="1026"/>
      <c r="CU9" s="1026"/>
      <c r="CV9" s="1027"/>
      <c r="CW9" s="1025" t="s">
        <v>548</v>
      </c>
      <c r="CX9" s="1026"/>
      <c r="CY9" s="1026"/>
      <c r="CZ9" s="1026"/>
      <c r="DA9" s="1027"/>
      <c r="DB9" s="1025" t="s">
        <v>489</v>
      </c>
      <c r="DC9" s="1026"/>
      <c r="DD9" s="1026"/>
      <c r="DE9" s="1026"/>
      <c r="DF9" s="1027"/>
      <c r="DG9" s="1025" t="s">
        <v>489</v>
      </c>
      <c r="DH9" s="1026"/>
      <c r="DI9" s="1026"/>
      <c r="DJ9" s="1026"/>
      <c r="DK9" s="1027"/>
      <c r="DL9" s="1025" t="s">
        <v>489</v>
      </c>
      <c r="DM9" s="1026"/>
      <c r="DN9" s="1026"/>
      <c r="DO9" s="1026"/>
      <c r="DP9" s="1027"/>
      <c r="DQ9" s="1025" t="s">
        <v>489</v>
      </c>
      <c r="DR9" s="1026"/>
      <c r="DS9" s="1026"/>
      <c r="DT9" s="1026"/>
      <c r="DU9" s="1027"/>
      <c r="DV9" s="1028"/>
      <c r="DW9" s="1029"/>
      <c r="DX9" s="1029"/>
      <c r="DY9" s="1029"/>
      <c r="DZ9" s="1030"/>
      <c r="EA9" s="217"/>
    </row>
    <row r="10" spans="1:131" s="218" customFormat="1" ht="26.25" customHeight="1" x14ac:dyDescent="0.2">
      <c r="A10" s="221">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15"/>
      <c r="BA10" s="215"/>
      <c r="BB10" s="215"/>
      <c r="BC10" s="215"/>
      <c r="BD10" s="215"/>
      <c r="BE10" s="216"/>
      <c r="BF10" s="216"/>
      <c r="BG10" s="216"/>
      <c r="BH10" s="216"/>
      <c r="BI10" s="216"/>
      <c r="BJ10" s="216"/>
      <c r="BK10" s="216"/>
      <c r="BL10" s="216"/>
      <c r="BM10" s="216"/>
      <c r="BN10" s="216"/>
      <c r="BO10" s="216"/>
      <c r="BP10" s="216"/>
      <c r="BQ10" s="221">
        <v>4</v>
      </c>
      <c r="BR10" s="222"/>
      <c r="BS10" s="1028" t="s">
        <v>564</v>
      </c>
      <c r="BT10" s="1029"/>
      <c r="BU10" s="1029"/>
      <c r="BV10" s="1029"/>
      <c r="BW10" s="1029"/>
      <c r="BX10" s="1029"/>
      <c r="BY10" s="1029"/>
      <c r="BZ10" s="1029"/>
      <c r="CA10" s="1029"/>
      <c r="CB10" s="1029"/>
      <c r="CC10" s="1029"/>
      <c r="CD10" s="1029"/>
      <c r="CE10" s="1029"/>
      <c r="CF10" s="1029"/>
      <c r="CG10" s="1050"/>
      <c r="CH10" s="1025">
        <v>12</v>
      </c>
      <c r="CI10" s="1026"/>
      <c r="CJ10" s="1026"/>
      <c r="CK10" s="1026"/>
      <c r="CL10" s="1027"/>
      <c r="CM10" s="1025">
        <v>98</v>
      </c>
      <c r="CN10" s="1026"/>
      <c r="CO10" s="1026"/>
      <c r="CP10" s="1026"/>
      <c r="CQ10" s="1027"/>
      <c r="CR10" s="1025">
        <v>89</v>
      </c>
      <c r="CS10" s="1026"/>
      <c r="CT10" s="1026"/>
      <c r="CU10" s="1026"/>
      <c r="CV10" s="1027"/>
      <c r="CW10" s="1025">
        <v>146</v>
      </c>
      <c r="CX10" s="1026"/>
      <c r="CY10" s="1026"/>
      <c r="CZ10" s="1026"/>
      <c r="DA10" s="1027"/>
      <c r="DB10" s="1025" t="s">
        <v>489</v>
      </c>
      <c r="DC10" s="1026"/>
      <c r="DD10" s="1026"/>
      <c r="DE10" s="1026"/>
      <c r="DF10" s="1027"/>
      <c r="DG10" s="1025" t="s">
        <v>489</v>
      </c>
      <c r="DH10" s="1026"/>
      <c r="DI10" s="1026"/>
      <c r="DJ10" s="1026"/>
      <c r="DK10" s="1027"/>
      <c r="DL10" s="1025" t="s">
        <v>489</v>
      </c>
      <c r="DM10" s="1026"/>
      <c r="DN10" s="1026"/>
      <c r="DO10" s="1026"/>
      <c r="DP10" s="1027"/>
      <c r="DQ10" s="1025" t="s">
        <v>489</v>
      </c>
      <c r="DR10" s="1026"/>
      <c r="DS10" s="1026"/>
      <c r="DT10" s="1026"/>
      <c r="DU10" s="1027"/>
      <c r="DV10" s="1028"/>
      <c r="DW10" s="1029"/>
      <c r="DX10" s="1029"/>
      <c r="DY10" s="1029"/>
      <c r="DZ10" s="1030"/>
      <c r="EA10" s="217"/>
    </row>
    <row r="11" spans="1:131" s="218" customFormat="1" ht="26.25" customHeight="1" x14ac:dyDescent="0.2">
      <c r="A11" s="221">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15"/>
      <c r="BA11" s="215"/>
      <c r="BB11" s="215"/>
      <c r="BC11" s="215"/>
      <c r="BD11" s="215"/>
      <c r="BE11" s="216"/>
      <c r="BF11" s="216"/>
      <c r="BG11" s="216"/>
      <c r="BH11" s="216"/>
      <c r="BI11" s="216"/>
      <c r="BJ11" s="216"/>
      <c r="BK11" s="216"/>
      <c r="BL11" s="216"/>
      <c r="BM11" s="216"/>
      <c r="BN11" s="216"/>
      <c r="BO11" s="216"/>
      <c r="BP11" s="216"/>
      <c r="BQ11" s="221">
        <v>5</v>
      </c>
      <c r="BR11" s="222"/>
      <c r="BS11" s="1028" t="s">
        <v>565</v>
      </c>
      <c r="BT11" s="1029"/>
      <c r="BU11" s="1029"/>
      <c r="BV11" s="1029"/>
      <c r="BW11" s="1029"/>
      <c r="BX11" s="1029"/>
      <c r="BY11" s="1029"/>
      <c r="BZ11" s="1029"/>
      <c r="CA11" s="1029"/>
      <c r="CB11" s="1029"/>
      <c r="CC11" s="1029"/>
      <c r="CD11" s="1029"/>
      <c r="CE11" s="1029"/>
      <c r="CF11" s="1029"/>
      <c r="CG11" s="1050"/>
      <c r="CH11" s="1025">
        <v>-263</v>
      </c>
      <c r="CI11" s="1026"/>
      <c r="CJ11" s="1026"/>
      <c r="CK11" s="1026"/>
      <c r="CL11" s="1027"/>
      <c r="CM11" s="1025">
        <v>527</v>
      </c>
      <c r="CN11" s="1026"/>
      <c r="CO11" s="1026"/>
      <c r="CP11" s="1026"/>
      <c r="CQ11" s="1027"/>
      <c r="CR11" s="1025">
        <v>34</v>
      </c>
      <c r="CS11" s="1026"/>
      <c r="CT11" s="1026"/>
      <c r="CU11" s="1026"/>
      <c r="CV11" s="1027"/>
      <c r="CW11" s="1025">
        <v>22</v>
      </c>
      <c r="CX11" s="1026"/>
      <c r="CY11" s="1026"/>
      <c r="CZ11" s="1026"/>
      <c r="DA11" s="1027"/>
      <c r="DB11" s="1025" t="s">
        <v>489</v>
      </c>
      <c r="DC11" s="1026"/>
      <c r="DD11" s="1026"/>
      <c r="DE11" s="1026"/>
      <c r="DF11" s="1027"/>
      <c r="DG11" s="1025" t="s">
        <v>489</v>
      </c>
      <c r="DH11" s="1026"/>
      <c r="DI11" s="1026"/>
      <c r="DJ11" s="1026"/>
      <c r="DK11" s="1027"/>
      <c r="DL11" s="1025" t="s">
        <v>489</v>
      </c>
      <c r="DM11" s="1026"/>
      <c r="DN11" s="1026"/>
      <c r="DO11" s="1026"/>
      <c r="DP11" s="1027"/>
      <c r="DQ11" s="1025" t="s">
        <v>489</v>
      </c>
      <c r="DR11" s="1026"/>
      <c r="DS11" s="1026"/>
      <c r="DT11" s="1026"/>
      <c r="DU11" s="1027"/>
      <c r="DV11" s="1028"/>
      <c r="DW11" s="1029"/>
      <c r="DX11" s="1029"/>
      <c r="DY11" s="1029"/>
      <c r="DZ11" s="1030"/>
      <c r="EA11" s="217"/>
    </row>
    <row r="12" spans="1:131" s="218" customFormat="1" ht="26.25" customHeight="1" x14ac:dyDescent="0.2">
      <c r="A12" s="221">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15"/>
      <c r="BA12" s="215"/>
      <c r="BB12" s="215"/>
      <c r="BC12" s="215"/>
      <c r="BD12" s="215"/>
      <c r="BE12" s="216"/>
      <c r="BF12" s="216"/>
      <c r="BG12" s="216"/>
      <c r="BH12" s="216"/>
      <c r="BI12" s="216"/>
      <c r="BJ12" s="216"/>
      <c r="BK12" s="216"/>
      <c r="BL12" s="216"/>
      <c r="BM12" s="216"/>
      <c r="BN12" s="216"/>
      <c r="BO12" s="216"/>
      <c r="BP12" s="216"/>
      <c r="BQ12" s="221">
        <v>6</v>
      </c>
      <c r="BR12" s="222"/>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17"/>
    </row>
    <row r="13" spans="1:131" s="218" customFormat="1" ht="26.25" customHeight="1" x14ac:dyDescent="0.2">
      <c r="A13" s="221">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15"/>
      <c r="BA13" s="215"/>
      <c r="BB13" s="215"/>
      <c r="BC13" s="215"/>
      <c r="BD13" s="215"/>
      <c r="BE13" s="216"/>
      <c r="BF13" s="216"/>
      <c r="BG13" s="216"/>
      <c r="BH13" s="216"/>
      <c r="BI13" s="216"/>
      <c r="BJ13" s="216"/>
      <c r="BK13" s="216"/>
      <c r="BL13" s="216"/>
      <c r="BM13" s="216"/>
      <c r="BN13" s="216"/>
      <c r="BO13" s="216"/>
      <c r="BP13" s="216"/>
      <c r="BQ13" s="221">
        <v>7</v>
      </c>
      <c r="BR13" s="222"/>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17"/>
    </row>
    <row r="14" spans="1:131" s="218" customFormat="1" ht="26.25" customHeight="1" x14ac:dyDescent="0.2">
      <c r="A14" s="221">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15"/>
      <c r="BA14" s="215"/>
      <c r="BB14" s="215"/>
      <c r="BC14" s="215"/>
      <c r="BD14" s="215"/>
      <c r="BE14" s="216"/>
      <c r="BF14" s="216"/>
      <c r="BG14" s="216"/>
      <c r="BH14" s="216"/>
      <c r="BI14" s="216"/>
      <c r="BJ14" s="216"/>
      <c r="BK14" s="216"/>
      <c r="BL14" s="216"/>
      <c r="BM14" s="216"/>
      <c r="BN14" s="216"/>
      <c r="BO14" s="216"/>
      <c r="BP14" s="216"/>
      <c r="BQ14" s="221">
        <v>8</v>
      </c>
      <c r="BR14" s="222"/>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17"/>
    </row>
    <row r="15" spans="1:131" s="218" customFormat="1" ht="26.25" customHeight="1" x14ac:dyDescent="0.2">
      <c r="A15" s="221">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15"/>
      <c r="BA15" s="215"/>
      <c r="BB15" s="215"/>
      <c r="BC15" s="215"/>
      <c r="BD15" s="215"/>
      <c r="BE15" s="216"/>
      <c r="BF15" s="216"/>
      <c r="BG15" s="216"/>
      <c r="BH15" s="216"/>
      <c r="BI15" s="216"/>
      <c r="BJ15" s="216"/>
      <c r="BK15" s="216"/>
      <c r="BL15" s="216"/>
      <c r="BM15" s="216"/>
      <c r="BN15" s="216"/>
      <c r="BO15" s="216"/>
      <c r="BP15" s="216"/>
      <c r="BQ15" s="221">
        <v>9</v>
      </c>
      <c r="BR15" s="222"/>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17"/>
    </row>
    <row r="16" spans="1:131" s="218" customFormat="1" ht="26.25" customHeight="1" x14ac:dyDescent="0.2">
      <c r="A16" s="221">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15"/>
      <c r="BA16" s="215"/>
      <c r="BB16" s="215"/>
      <c r="BC16" s="215"/>
      <c r="BD16" s="215"/>
      <c r="BE16" s="216"/>
      <c r="BF16" s="216"/>
      <c r="BG16" s="216"/>
      <c r="BH16" s="216"/>
      <c r="BI16" s="216"/>
      <c r="BJ16" s="216"/>
      <c r="BK16" s="216"/>
      <c r="BL16" s="216"/>
      <c r="BM16" s="216"/>
      <c r="BN16" s="216"/>
      <c r="BO16" s="216"/>
      <c r="BP16" s="216"/>
      <c r="BQ16" s="221">
        <v>10</v>
      </c>
      <c r="BR16" s="222"/>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17"/>
    </row>
    <row r="17" spans="1:131" s="218" customFormat="1" ht="26.25" customHeight="1" x14ac:dyDescent="0.2">
      <c r="A17" s="221">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15"/>
      <c r="BA17" s="215"/>
      <c r="BB17" s="215"/>
      <c r="BC17" s="215"/>
      <c r="BD17" s="215"/>
      <c r="BE17" s="216"/>
      <c r="BF17" s="216"/>
      <c r="BG17" s="216"/>
      <c r="BH17" s="216"/>
      <c r="BI17" s="216"/>
      <c r="BJ17" s="216"/>
      <c r="BK17" s="216"/>
      <c r="BL17" s="216"/>
      <c r="BM17" s="216"/>
      <c r="BN17" s="216"/>
      <c r="BO17" s="216"/>
      <c r="BP17" s="216"/>
      <c r="BQ17" s="221">
        <v>11</v>
      </c>
      <c r="BR17" s="222"/>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17"/>
    </row>
    <row r="18" spans="1:131" s="218" customFormat="1" ht="26.25" customHeight="1" x14ac:dyDescent="0.2">
      <c r="A18" s="221">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15"/>
      <c r="BA18" s="215"/>
      <c r="BB18" s="215"/>
      <c r="BC18" s="215"/>
      <c r="BD18" s="215"/>
      <c r="BE18" s="216"/>
      <c r="BF18" s="216"/>
      <c r="BG18" s="216"/>
      <c r="BH18" s="216"/>
      <c r="BI18" s="216"/>
      <c r="BJ18" s="216"/>
      <c r="BK18" s="216"/>
      <c r="BL18" s="216"/>
      <c r="BM18" s="216"/>
      <c r="BN18" s="216"/>
      <c r="BO18" s="216"/>
      <c r="BP18" s="216"/>
      <c r="BQ18" s="221">
        <v>12</v>
      </c>
      <c r="BR18" s="222"/>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17"/>
    </row>
    <row r="19" spans="1:131" s="218" customFormat="1" ht="26.25" customHeight="1" x14ac:dyDescent="0.2">
      <c r="A19" s="221">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15"/>
      <c r="BA19" s="215"/>
      <c r="BB19" s="215"/>
      <c r="BC19" s="215"/>
      <c r="BD19" s="215"/>
      <c r="BE19" s="216"/>
      <c r="BF19" s="216"/>
      <c r="BG19" s="216"/>
      <c r="BH19" s="216"/>
      <c r="BI19" s="216"/>
      <c r="BJ19" s="216"/>
      <c r="BK19" s="216"/>
      <c r="BL19" s="216"/>
      <c r="BM19" s="216"/>
      <c r="BN19" s="216"/>
      <c r="BO19" s="216"/>
      <c r="BP19" s="216"/>
      <c r="BQ19" s="221">
        <v>13</v>
      </c>
      <c r="BR19" s="222"/>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17"/>
    </row>
    <row r="20" spans="1:131" s="218" customFormat="1" ht="26.25" customHeight="1" x14ac:dyDescent="0.2">
      <c r="A20" s="221">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15"/>
      <c r="BA20" s="215"/>
      <c r="BB20" s="215"/>
      <c r="BC20" s="215"/>
      <c r="BD20" s="215"/>
      <c r="BE20" s="216"/>
      <c r="BF20" s="216"/>
      <c r="BG20" s="216"/>
      <c r="BH20" s="216"/>
      <c r="BI20" s="216"/>
      <c r="BJ20" s="216"/>
      <c r="BK20" s="216"/>
      <c r="BL20" s="216"/>
      <c r="BM20" s="216"/>
      <c r="BN20" s="216"/>
      <c r="BO20" s="216"/>
      <c r="BP20" s="216"/>
      <c r="BQ20" s="221">
        <v>14</v>
      </c>
      <c r="BR20" s="222"/>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17"/>
    </row>
    <row r="21" spans="1:131" s="218" customFormat="1" ht="26.25" customHeight="1" thickBot="1" x14ac:dyDescent="0.25">
      <c r="A21" s="221">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15"/>
      <c r="BA21" s="215"/>
      <c r="BB21" s="215"/>
      <c r="BC21" s="215"/>
      <c r="BD21" s="215"/>
      <c r="BE21" s="216"/>
      <c r="BF21" s="216"/>
      <c r="BG21" s="216"/>
      <c r="BH21" s="216"/>
      <c r="BI21" s="216"/>
      <c r="BJ21" s="216"/>
      <c r="BK21" s="216"/>
      <c r="BL21" s="216"/>
      <c r="BM21" s="216"/>
      <c r="BN21" s="216"/>
      <c r="BO21" s="216"/>
      <c r="BP21" s="216"/>
      <c r="BQ21" s="221">
        <v>15</v>
      </c>
      <c r="BR21" s="222"/>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17"/>
    </row>
    <row r="22" spans="1:131" s="218" customFormat="1" ht="26.25" customHeight="1" x14ac:dyDescent="0.2">
      <c r="A22" s="221">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375</v>
      </c>
      <c r="BA22" s="1064"/>
      <c r="BB22" s="1064"/>
      <c r="BC22" s="1064"/>
      <c r="BD22" s="1065"/>
      <c r="BE22" s="216"/>
      <c r="BF22" s="216"/>
      <c r="BG22" s="216"/>
      <c r="BH22" s="216"/>
      <c r="BI22" s="216"/>
      <c r="BJ22" s="216"/>
      <c r="BK22" s="216"/>
      <c r="BL22" s="216"/>
      <c r="BM22" s="216"/>
      <c r="BN22" s="216"/>
      <c r="BO22" s="216"/>
      <c r="BP22" s="216"/>
      <c r="BQ22" s="221">
        <v>16</v>
      </c>
      <c r="BR22" s="222"/>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17"/>
    </row>
    <row r="23" spans="1:131" s="218" customFormat="1" ht="26.25" customHeight="1" thickBot="1" x14ac:dyDescent="0.25">
      <c r="A23" s="223" t="s">
        <v>376</v>
      </c>
      <c r="B23" s="973" t="s">
        <v>377</v>
      </c>
      <c r="C23" s="974"/>
      <c r="D23" s="974"/>
      <c r="E23" s="974"/>
      <c r="F23" s="974"/>
      <c r="G23" s="974"/>
      <c r="H23" s="974"/>
      <c r="I23" s="974"/>
      <c r="J23" s="974"/>
      <c r="K23" s="974"/>
      <c r="L23" s="974"/>
      <c r="M23" s="974"/>
      <c r="N23" s="974"/>
      <c r="O23" s="974"/>
      <c r="P23" s="984"/>
      <c r="Q23" s="1103">
        <v>36900</v>
      </c>
      <c r="R23" s="1097"/>
      <c r="S23" s="1097"/>
      <c r="T23" s="1097"/>
      <c r="U23" s="1097"/>
      <c r="V23" s="1097">
        <v>35550</v>
      </c>
      <c r="W23" s="1097"/>
      <c r="X23" s="1097"/>
      <c r="Y23" s="1097"/>
      <c r="Z23" s="1097"/>
      <c r="AA23" s="1097">
        <v>1350</v>
      </c>
      <c r="AB23" s="1097"/>
      <c r="AC23" s="1097"/>
      <c r="AD23" s="1097"/>
      <c r="AE23" s="1104"/>
      <c r="AF23" s="1105">
        <v>911</v>
      </c>
      <c r="AG23" s="1097"/>
      <c r="AH23" s="1097"/>
      <c r="AI23" s="1097"/>
      <c r="AJ23" s="1106"/>
      <c r="AK23" s="1107"/>
      <c r="AL23" s="1108"/>
      <c r="AM23" s="1108"/>
      <c r="AN23" s="1108"/>
      <c r="AO23" s="1108"/>
      <c r="AP23" s="1097">
        <v>32553</v>
      </c>
      <c r="AQ23" s="1097"/>
      <c r="AR23" s="1097"/>
      <c r="AS23" s="1097"/>
      <c r="AT23" s="1097"/>
      <c r="AU23" s="1098"/>
      <c r="AV23" s="1098"/>
      <c r="AW23" s="1098"/>
      <c r="AX23" s="1098"/>
      <c r="AY23" s="1099"/>
      <c r="AZ23" s="1100" t="s">
        <v>122</v>
      </c>
      <c r="BA23" s="1101"/>
      <c r="BB23" s="1101"/>
      <c r="BC23" s="1101"/>
      <c r="BD23" s="1102"/>
      <c r="BE23" s="216"/>
      <c r="BF23" s="216"/>
      <c r="BG23" s="216"/>
      <c r="BH23" s="216"/>
      <c r="BI23" s="216"/>
      <c r="BJ23" s="216"/>
      <c r="BK23" s="216"/>
      <c r="BL23" s="216"/>
      <c r="BM23" s="216"/>
      <c r="BN23" s="216"/>
      <c r="BO23" s="216"/>
      <c r="BP23" s="216"/>
      <c r="BQ23" s="221">
        <v>17</v>
      </c>
      <c r="BR23" s="222"/>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17"/>
    </row>
    <row r="24" spans="1:131" s="218" customFormat="1" ht="26.25" customHeight="1" x14ac:dyDescent="0.2">
      <c r="A24" s="1096" t="s">
        <v>378</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15"/>
      <c r="BA24" s="215"/>
      <c r="BB24" s="215"/>
      <c r="BC24" s="215"/>
      <c r="BD24" s="215"/>
      <c r="BE24" s="216"/>
      <c r="BF24" s="216"/>
      <c r="BG24" s="216"/>
      <c r="BH24" s="216"/>
      <c r="BI24" s="216"/>
      <c r="BJ24" s="216"/>
      <c r="BK24" s="216"/>
      <c r="BL24" s="216"/>
      <c r="BM24" s="216"/>
      <c r="BN24" s="216"/>
      <c r="BO24" s="216"/>
      <c r="BP24" s="216"/>
      <c r="BQ24" s="221">
        <v>18</v>
      </c>
      <c r="BR24" s="222"/>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17"/>
    </row>
    <row r="25" spans="1:131" ht="26.25" customHeight="1" thickBot="1" x14ac:dyDescent="0.25">
      <c r="A25" s="1095" t="s">
        <v>379</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15"/>
      <c r="BK25" s="215"/>
      <c r="BL25" s="215"/>
      <c r="BM25" s="215"/>
      <c r="BN25" s="215"/>
      <c r="BO25" s="224"/>
      <c r="BP25" s="224"/>
      <c r="BQ25" s="221">
        <v>19</v>
      </c>
      <c r="BR25" s="222"/>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3"/>
    </row>
    <row r="26" spans="1:131" ht="26.25" customHeight="1" x14ac:dyDescent="0.2">
      <c r="A26" s="1031" t="s">
        <v>357</v>
      </c>
      <c r="B26" s="1032"/>
      <c r="C26" s="1032"/>
      <c r="D26" s="1032"/>
      <c r="E26" s="1032"/>
      <c r="F26" s="1032"/>
      <c r="G26" s="1032"/>
      <c r="H26" s="1032"/>
      <c r="I26" s="1032"/>
      <c r="J26" s="1032"/>
      <c r="K26" s="1032"/>
      <c r="L26" s="1032"/>
      <c r="M26" s="1032"/>
      <c r="N26" s="1032"/>
      <c r="O26" s="1032"/>
      <c r="P26" s="1033"/>
      <c r="Q26" s="1037" t="s">
        <v>380</v>
      </c>
      <c r="R26" s="1038"/>
      <c r="S26" s="1038"/>
      <c r="T26" s="1038"/>
      <c r="U26" s="1039"/>
      <c r="V26" s="1037" t="s">
        <v>381</v>
      </c>
      <c r="W26" s="1038"/>
      <c r="X26" s="1038"/>
      <c r="Y26" s="1038"/>
      <c r="Z26" s="1039"/>
      <c r="AA26" s="1037" t="s">
        <v>382</v>
      </c>
      <c r="AB26" s="1038"/>
      <c r="AC26" s="1038"/>
      <c r="AD26" s="1038"/>
      <c r="AE26" s="1038"/>
      <c r="AF26" s="1091" t="s">
        <v>383</v>
      </c>
      <c r="AG26" s="1044"/>
      <c r="AH26" s="1044"/>
      <c r="AI26" s="1044"/>
      <c r="AJ26" s="1092"/>
      <c r="AK26" s="1038" t="s">
        <v>384</v>
      </c>
      <c r="AL26" s="1038"/>
      <c r="AM26" s="1038"/>
      <c r="AN26" s="1038"/>
      <c r="AO26" s="1039"/>
      <c r="AP26" s="1037" t="s">
        <v>385</v>
      </c>
      <c r="AQ26" s="1038"/>
      <c r="AR26" s="1038"/>
      <c r="AS26" s="1038"/>
      <c r="AT26" s="1039"/>
      <c r="AU26" s="1037" t="s">
        <v>386</v>
      </c>
      <c r="AV26" s="1038"/>
      <c r="AW26" s="1038"/>
      <c r="AX26" s="1038"/>
      <c r="AY26" s="1039"/>
      <c r="AZ26" s="1037" t="s">
        <v>387</v>
      </c>
      <c r="BA26" s="1038"/>
      <c r="BB26" s="1038"/>
      <c r="BC26" s="1038"/>
      <c r="BD26" s="1039"/>
      <c r="BE26" s="1037" t="s">
        <v>364</v>
      </c>
      <c r="BF26" s="1038"/>
      <c r="BG26" s="1038"/>
      <c r="BH26" s="1038"/>
      <c r="BI26" s="1051"/>
      <c r="BJ26" s="215"/>
      <c r="BK26" s="215"/>
      <c r="BL26" s="215"/>
      <c r="BM26" s="215"/>
      <c r="BN26" s="215"/>
      <c r="BO26" s="224"/>
      <c r="BP26" s="224"/>
      <c r="BQ26" s="221">
        <v>20</v>
      </c>
      <c r="BR26" s="222"/>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3"/>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15"/>
      <c r="BK27" s="215"/>
      <c r="BL27" s="215"/>
      <c r="BM27" s="215"/>
      <c r="BN27" s="215"/>
      <c r="BO27" s="224"/>
      <c r="BP27" s="224"/>
      <c r="BQ27" s="221">
        <v>21</v>
      </c>
      <c r="BR27" s="222"/>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3"/>
    </row>
    <row r="28" spans="1:131" ht="26.25" customHeight="1" thickTop="1" x14ac:dyDescent="0.2">
      <c r="A28" s="225">
        <v>1</v>
      </c>
      <c r="B28" s="1083" t="s">
        <v>388</v>
      </c>
      <c r="C28" s="1084"/>
      <c r="D28" s="1084"/>
      <c r="E28" s="1084"/>
      <c r="F28" s="1084"/>
      <c r="G28" s="1084"/>
      <c r="H28" s="1084"/>
      <c r="I28" s="1084"/>
      <c r="J28" s="1084"/>
      <c r="K28" s="1084"/>
      <c r="L28" s="1084"/>
      <c r="M28" s="1084"/>
      <c r="N28" s="1084"/>
      <c r="O28" s="1084"/>
      <c r="P28" s="1085"/>
      <c r="Q28" s="1086">
        <v>6291</v>
      </c>
      <c r="R28" s="1087"/>
      <c r="S28" s="1087"/>
      <c r="T28" s="1087"/>
      <c r="U28" s="1087"/>
      <c r="V28" s="1087">
        <v>6280</v>
      </c>
      <c r="W28" s="1087"/>
      <c r="X28" s="1087"/>
      <c r="Y28" s="1087"/>
      <c r="Z28" s="1087"/>
      <c r="AA28" s="1087">
        <v>11</v>
      </c>
      <c r="AB28" s="1087"/>
      <c r="AC28" s="1087"/>
      <c r="AD28" s="1087"/>
      <c r="AE28" s="1088"/>
      <c r="AF28" s="1089">
        <v>11</v>
      </c>
      <c r="AG28" s="1087"/>
      <c r="AH28" s="1087"/>
      <c r="AI28" s="1087"/>
      <c r="AJ28" s="1090"/>
      <c r="AK28" s="1078">
        <v>489</v>
      </c>
      <c r="AL28" s="1079"/>
      <c r="AM28" s="1079"/>
      <c r="AN28" s="1079"/>
      <c r="AO28" s="1079"/>
      <c r="AP28" s="1079" t="s">
        <v>548</v>
      </c>
      <c r="AQ28" s="1079"/>
      <c r="AR28" s="1079"/>
      <c r="AS28" s="1079"/>
      <c r="AT28" s="1079"/>
      <c r="AU28" s="1079" t="s">
        <v>489</v>
      </c>
      <c r="AV28" s="1079"/>
      <c r="AW28" s="1079"/>
      <c r="AX28" s="1079"/>
      <c r="AY28" s="1079"/>
      <c r="AZ28" s="1080" t="s">
        <v>489</v>
      </c>
      <c r="BA28" s="1080"/>
      <c r="BB28" s="1080"/>
      <c r="BC28" s="1080"/>
      <c r="BD28" s="1080"/>
      <c r="BE28" s="1081"/>
      <c r="BF28" s="1081"/>
      <c r="BG28" s="1081"/>
      <c r="BH28" s="1081"/>
      <c r="BI28" s="1082"/>
      <c r="BJ28" s="215"/>
      <c r="BK28" s="215"/>
      <c r="BL28" s="215"/>
      <c r="BM28" s="215"/>
      <c r="BN28" s="215"/>
      <c r="BO28" s="224"/>
      <c r="BP28" s="224"/>
      <c r="BQ28" s="221">
        <v>22</v>
      </c>
      <c r="BR28" s="222"/>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3"/>
    </row>
    <row r="29" spans="1:131" ht="26.25" customHeight="1" x14ac:dyDescent="0.2">
      <c r="A29" s="225">
        <v>2</v>
      </c>
      <c r="B29" s="1066" t="s">
        <v>389</v>
      </c>
      <c r="C29" s="1067"/>
      <c r="D29" s="1067"/>
      <c r="E29" s="1067"/>
      <c r="F29" s="1067"/>
      <c r="G29" s="1067"/>
      <c r="H29" s="1067"/>
      <c r="I29" s="1067"/>
      <c r="J29" s="1067"/>
      <c r="K29" s="1067"/>
      <c r="L29" s="1067"/>
      <c r="M29" s="1067"/>
      <c r="N29" s="1067"/>
      <c r="O29" s="1067"/>
      <c r="P29" s="1068"/>
      <c r="Q29" s="1074">
        <v>1184</v>
      </c>
      <c r="R29" s="1075"/>
      <c r="S29" s="1075"/>
      <c r="T29" s="1075"/>
      <c r="U29" s="1075"/>
      <c r="V29" s="1075">
        <v>1182</v>
      </c>
      <c r="W29" s="1075"/>
      <c r="X29" s="1075"/>
      <c r="Y29" s="1075"/>
      <c r="Z29" s="1075"/>
      <c r="AA29" s="1075">
        <v>2</v>
      </c>
      <c r="AB29" s="1075"/>
      <c r="AC29" s="1075"/>
      <c r="AD29" s="1075"/>
      <c r="AE29" s="1076"/>
      <c r="AF29" s="1071">
        <v>2</v>
      </c>
      <c r="AG29" s="1072"/>
      <c r="AH29" s="1072"/>
      <c r="AI29" s="1072"/>
      <c r="AJ29" s="1073"/>
      <c r="AK29" s="1016">
        <v>236</v>
      </c>
      <c r="AL29" s="1007"/>
      <c r="AM29" s="1007"/>
      <c r="AN29" s="1007"/>
      <c r="AO29" s="1007"/>
      <c r="AP29" s="1007" t="s">
        <v>489</v>
      </c>
      <c r="AQ29" s="1007"/>
      <c r="AR29" s="1007"/>
      <c r="AS29" s="1007"/>
      <c r="AT29" s="1007"/>
      <c r="AU29" s="1007" t="s">
        <v>489</v>
      </c>
      <c r="AV29" s="1007"/>
      <c r="AW29" s="1007"/>
      <c r="AX29" s="1007"/>
      <c r="AY29" s="1007"/>
      <c r="AZ29" s="1077" t="s">
        <v>489</v>
      </c>
      <c r="BA29" s="1077"/>
      <c r="BB29" s="1077"/>
      <c r="BC29" s="1077"/>
      <c r="BD29" s="1077"/>
      <c r="BE29" s="1008"/>
      <c r="BF29" s="1008"/>
      <c r="BG29" s="1008"/>
      <c r="BH29" s="1008"/>
      <c r="BI29" s="1009"/>
      <c r="BJ29" s="215"/>
      <c r="BK29" s="215"/>
      <c r="BL29" s="215"/>
      <c r="BM29" s="215"/>
      <c r="BN29" s="215"/>
      <c r="BO29" s="224"/>
      <c r="BP29" s="224"/>
      <c r="BQ29" s="221">
        <v>23</v>
      </c>
      <c r="BR29" s="222"/>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3"/>
    </row>
    <row r="30" spans="1:131" ht="26.25" customHeight="1" x14ac:dyDescent="0.2">
      <c r="A30" s="225">
        <v>3</v>
      </c>
      <c r="B30" s="1066" t="s">
        <v>390</v>
      </c>
      <c r="C30" s="1067"/>
      <c r="D30" s="1067"/>
      <c r="E30" s="1067"/>
      <c r="F30" s="1067"/>
      <c r="G30" s="1067"/>
      <c r="H30" s="1067"/>
      <c r="I30" s="1067"/>
      <c r="J30" s="1067"/>
      <c r="K30" s="1067"/>
      <c r="L30" s="1067"/>
      <c r="M30" s="1067"/>
      <c r="N30" s="1067"/>
      <c r="O30" s="1067"/>
      <c r="P30" s="1068"/>
      <c r="Q30" s="1074">
        <v>6767</v>
      </c>
      <c r="R30" s="1075"/>
      <c r="S30" s="1075"/>
      <c r="T30" s="1075"/>
      <c r="U30" s="1075"/>
      <c r="V30" s="1075">
        <v>6611</v>
      </c>
      <c r="W30" s="1075"/>
      <c r="X30" s="1075"/>
      <c r="Y30" s="1075"/>
      <c r="Z30" s="1075"/>
      <c r="AA30" s="1075">
        <v>156</v>
      </c>
      <c r="AB30" s="1075"/>
      <c r="AC30" s="1075"/>
      <c r="AD30" s="1075"/>
      <c r="AE30" s="1076"/>
      <c r="AF30" s="1071">
        <v>156</v>
      </c>
      <c r="AG30" s="1072"/>
      <c r="AH30" s="1072"/>
      <c r="AI30" s="1072"/>
      <c r="AJ30" s="1073"/>
      <c r="AK30" s="1016">
        <v>977</v>
      </c>
      <c r="AL30" s="1007"/>
      <c r="AM30" s="1007"/>
      <c r="AN30" s="1007"/>
      <c r="AO30" s="1007"/>
      <c r="AP30" s="1007" t="s">
        <v>489</v>
      </c>
      <c r="AQ30" s="1007"/>
      <c r="AR30" s="1007"/>
      <c r="AS30" s="1007"/>
      <c r="AT30" s="1007"/>
      <c r="AU30" s="1007" t="s">
        <v>489</v>
      </c>
      <c r="AV30" s="1007"/>
      <c r="AW30" s="1007"/>
      <c r="AX30" s="1007"/>
      <c r="AY30" s="1007"/>
      <c r="AZ30" s="1077" t="s">
        <v>489</v>
      </c>
      <c r="BA30" s="1077"/>
      <c r="BB30" s="1077"/>
      <c r="BC30" s="1077"/>
      <c r="BD30" s="1077"/>
      <c r="BE30" s="1008"/>
      <c r="BF30" s="1008"/>
      <c r="BG30" s="1008"/>
      <c r="BH30" s="1008"/>
      <c r="BI30" s="1009"/>
      <c r="BJ30" s="215"/>
      <c r="BK30" s="215"/>
      <c r="BL30" s="215"/>
      <c r="BM30" s="215"/>
      <c r="BN30" s="215"/>
      <c r="BO30" s="224"/>
      <c r="BP30" s="224"/>
      <c r="BQ30" s="221">
        <v>24</v>
      </c>
      <c r="BR30" s="222"/>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3"/>
    </row>
    <row r="31" spans="1:131" ht="26.25" customHeight="1" x14ac:dyDescent="0.2">
      <c r="A31" s="225">
        <v>4</v>
      </c>
      <c r="B31" s="1066" t="s">
        <v>391</v>
      </c>
      <c r="C31" s="1067"/>
      <c r="D31" s="1067"/>
      <c r="E31" s="1067"/>
      <c r="F31" s="1067"/>
      <c r="G31" s="1067"/>
      <c r="H31" s="1067"/>
      <c r="I31" s="1067"/>
      <c r="J31" s="1067"/>
      <c r="K31" s="1067"/>
      <c r="L31" s="1067"/>
      <c r="M31" s="1067"/>
      <c r="N31" s="1067"/>
      <c r="O31" s="1067"/>
      <c r="P31" s="1068"/>
      <c r="Q31" s="1074">
        <v>1386</v>
      </c>
      <c r="R31" s="1075"/>
      <c r="S31" s="1075"/>
      <c r="T31" s="1075"/>
      <c r="U31" s="1075"/>
      <c r="V31" s="1075">
        <v>1192</v>
      </c>
      <c r="W31" s="1075"/>
      <c r="X31" s="1075"/>
      <c r="Y31" s="1075"/>
      <c r="Z31" s="1075"/>
      <c r="AA31" s="1075">
        <v>194</v>
      </c>
      <c r="AB31" s="1075"/>
      <c r="AC31" s="1075"/>
      <c r="AD31" s="1075"/>
      <c r="AE31" s="1076"/>
      <c r="AF31" s="1071">
        <v>1104</v>
      </c>
      <c r="AG31" s="1072"/>
      <c r="AH31" s="1072"/>
      <c r="AI31" s="1072"/>
      <c r="AJ31" s="1073"/>
      <c r="AK31" s="1016">
        <v>203</v>
      </c>
      <c r="AL31" s="1007"/>
      <c r="AM31" s="1007"/>
      <c r="AN31" s="1007"/>
      <c r="AO31" s="1007"/>
      <c r="AP31" s="1007">
        <v>5370</v>
      </c>
      <c r="AQ31" s="1007"/>
      <c r="AR31" s="1007"/>
      <c r="AS31" s="1007"/>
      <c r="AT31" s="1007"/>
      <c r="AU31" s="1007">
        <v>1885</v>
      </c>
      <c r="AV31" s="1007"/>
      <c r="AW31" s="1007"/>
      <c r="AX31" s="1007"/>
      <c r="AY31" s="1007"/>
      <c r="AZ31" s="1077" t="s">
        <v>489</v>
      </c>
      <c r="BA31" s="1077"/>
      <c r="BB31" s="1077"/>
      <c r="BC31" s="1077"/>
      <c r="BD31" s="1077"/>
      <c r="BE31" s="1008" t="s">
        <v>392</v>
      </c>
      <c r="BF31" s="1008"/>
      <c r="BG31" s="1008"/>
      <c r="BH31" s="1008"/>
      <c r="BI31" s="1009"/>
      <c r="BJ31" s="215"/>
      <c r="BK31" s="215"/>
      <c r="BL31" s="215"/>
      <c r="BM31" s="215"/>
      <c r="BN31" s="215"/>
      <c r="BO31" s="224"/>
      <c r="BP31" s="224"/>
      <c r="BQ31" s="221">
        <v>25</v>
      </c>
      <c r="BR31" s="222"/>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3"/>
    </row>
    <row r="32" spans="1:131" ht="26.25" customHeight="1" x14ac:dyDescent="0.2">
      <c r="A32" s="225">
        <v>5</v>
      </c>
      <c r="B32" s="1066" t="s">
        <v>393</v>
      </c>
      <c r="C32" s="1067"/>
      <c r="D32" s="1067"/>
      <c r="E32" s="1067"/>
      <c r="F32" s="1067"/>
      <c r="G32" s="1067"/>
      <c r="H32" s="1067"/>
      <c r="I32" s="1067"/>
      <c r="J32" s="1067"/>
      <c r="K32" s="1067"/>
      <c r="L32" s="1067"/>
      <c r="M32" s="1067"/>
      <c r="N32" s="1067"/>
      <c r="O32" s="1067"/>
      <c r="P32" s="1068"/>
      <c r="Q32" s="1074">
        <v>39</v>
      </c>
      <c r="R32" s="1075"/>
      <c r="S32" s="1075"/>
      <c r="T32" s="1075"/>
      <c r="U32" s="1075"/>
      <c r="V32" s="1075">
        <v>19</v>
      </c>
      <c r="W32" s="1075"/>
      <c r="X32" s="1075"/>
      <c r="Y32" s="1075"/>
      <c r="Z32" s="1075"/>
      <c r="AA32" s="1075">
        <v>20</v>
      </c>
      <c r="AB32" s="1075"/>
      <c r="AC32" s="1075"/>
      <c r="AD32" s="1075"/>
      <c r="AE32" s="1076"/>
      <c r="AF32" s="1071">
        <v>138</v>
      </c>
      <c r="AG32" s="1072"/>
      <c r="AH32" s="1072"/>
      <c r="AI32" s="1072"/>
      <c r="AJ32" s="1073"/>
      <c r="AK32" s="1016" t="s">
        <v>548</v>
      </c>
      <c r="AL32" s="1007"/>
      <c r="AM32" s="1007"/>
      <c r="AN32" s="1007"/>
      <c r="AO32" s="1007"/>
      <c r="AP32" s="1007">
        <v>34</v>
      </c>
      <c r="AQ32" s="1007"/>
      <c r="AR32" s="1007"/>
      <c r="AS32" s="1007"/>
      <c r="AT32" s="1007"/>
      <c r="AU32" s="1007" t="s">
        <v>548</v>
      </c>
      <c r="AV32" s="1007"/>
      <c r="AW32" s="1007"/>
      <c r="AX32" s="1007"/>
      <c r="AY32" s="1007"/>
      <c r="AZ32" s="1077" t="s">
        <v>489</v>
      </c>
      <c r="BA32" s="1077"/>
      <c r="BB32" s="1077"/>
      <c r="BC32" s="1077"/>
      <c r="BD32" s="1077"/>
      <c r="BE32" s="1008" t="s">
        <v>392</v>
      </c>
      <c r="BF32" s="1008"/>
      <c r="BG32" s="1008"/>
      <c r="BH32" s="1008"/>
      <c r="BI32" s="1009"/>
      <c r="BJ32" s="215"/>
      <c r="BK32" s="215"/>
      <c r="BL32" s="215"/>
      <c r="BM32" s="215"/>
      <c r="BN32" s="215"/>
      <c r="BO32" s="224"/>
      <c r="BP32" s="224"/>
      <c r="BQ32" s="221">
        <v>26</v>
      </c>
      <c r="BR32" s="222"/>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3"/>
    </row>
    <row r="33" spans="1:131" ht="26.25" customHeight="1" x14ac:dyDescent="0.2">
      <c r="A33" s="225">
        <v>6</v>
      </c>
      <c r="B33" s="1066" t="s">
        <v>394</v>
      </c>
      <c r="C33" s="1067"/>
      <c r="D33" s="1067"/>
      <c r="E33" s="1067"/>
      <c r="F33" s="1067"/>
      <c r="G33" s="1067"/>
      <c r="H33" s="1067"/>
      <c r="I33" s="1067"/>
      <c r="J33" s="1067"/>
      <c r="K33" s="1067"/>
      <c r="L33" s="1067"/>
      <c r="M33" s="1067"/>
      <c r="N33" s="1067"/>
      <c r="O33" s="1067"/>
      <c r="P33" s="1068"/>
      <c r="Q33" s="1074">
        <v>1497</v>
      </c>
      <c r="R33" s="1075"/>
      <c r="S33" s="1075"/>
      <c r="T33" s="1075"/>
      <c r="U33" s="1075"/>
      <c r="V33" s="1075">
        <v>1385</v>
      </c>
      <c r="W33" s="1075"/>
      <c r="X33" s="1075"/>
      <c r="Y33" s="1075"/>
      <c r="Z33" s="1075"/>
      <c r="AA33" s="1075">
        <v>112</v>
      </c>
      <c r="AB33" s="1075"/>
      <c r="AC33" s="1075"/>
      <c r="AD33" s="1075"/>
      <c r="AE33" s="1076"/>
      <c r="AF33" s="1071">
        <v>259</v>
      </c>
      <c r="AG33" s="1072"/>
      <c r="AH33" s="1072"/>
      <c r="AI33" s="1072"/>
      <c r="AJ33" s="1073"/>
      <c r="AK33" s="1016">
        <v>627</v>
      </c>
      <c r="AL33" s="1007"/>
      <c r="AM33" s="1007"/>
      <c r="AN33" s="1007"/>
      <c r="AO33" s="1007"/>
      <c r="AP33" s="1007">
        <v>9222</v>
      </c>
      <c r="AQ33" s="1007"/>
      <c r="AR33" s="1007"/>
      <c r="AS33" s="1007"/>
      <c r="AT33" s="1007"/>
      <c r="AU33" s="1007">
        <v>5164</v>
      </c>
      <c r="AV33" s="1007"/>
      <c r="AW33" s="1007"/>
      <c r="AX33" s="1007"/>
      <c r="AY33" s="1007"/>
      <c r="AZ33" s="1077" t="s">
        <v>489</v>
      </c>
      <c r="BA33" s="1077"/>
      <c r="BB33" s="1077"/>
      <c r="BC33" s="1077"/>
      <c r="BD33" s="1077"/>
      <c r="BE33" s="1008" t="s">
        <v>392</v>
      </c>
      <c r="BF33" s="1008"/>
      <c r="BG33" s="1008"/>
      <c r="BH33" s="1008"/>
      <c r="BI33" s="1009"/>
      <c r="BJ33" s="215"/>
      <c r="BK33" s="215"/>
      <c r="BL33" s="215"/>
      <c r="BM33" s="215"/>
      <c r="BN33" s="215"/>
      <c r="BO33" s="224"/>
      <c r="BP33" s="224"/>
      <c r="BQ33" s="221">
        <v>27</v>
      </c>
      <c r="BR33" s="222"/>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3"/>
    </row>
    <row r="34" spans="1:131" ht="26.25" customHeight="1" x14ac:dyDescent="0.2">
      <c r="A34" s="225">
        <v>7</v>
      </c>
      <c r="B34" s="1066" t="s">
        <v>395</v>
      </c>
      <c r="C34" s="1067"/>
      <c r="D34" s="1067"/>
      <c r="E34" s="1067"/>
      <c r="F34" s="1067"/>
      <c r="G34" s="1067"/>
      <c r="H34" s="1067"/>
      <c r="I34" s="1067"/>
      <c r="J34" s="1067"/>
      <c r="K34" s="1067"/>
      <c r="L34" s="1067"/>
      <c r="M34" s="1067"/>
      <c r="N34" s="1067"/>
      <c r="O34" s="1067"/>
      <c r="P34" s="1068"/>
      <c r="Q34" s="1074">
        <v>769</v>
      </c>
      <c r="R34" s="1075"/>
      <c r="S34" s="1075"/>
      <c r="T34" s="1075"/>
      <c r="U34" s="1075"/>
      <c r="V34" s="1075">
        <v>752</v>
      </c>
      <c r="W34" s="1075"/>
      <c r="X34" s="1075"/>
      <c r="Y34" s="1075"/>
      <c r="Z34" s="1075"/>
      <c r="AA34" s="1075">
        <v>17</v>
      </c>
      <c r="AB34" s="1075"/>
      <c r="AC34" s="1075"/>
      <c r="AD34" s="1075"/>
      <c r="AE34" s="1076"/>
      <c r="AF34" s="1071">
        <v>17</v>
      </c>
      <c r="AG34" s="1072"/>
      <c r="AH34" s="1072"/>
      <c r="AI34" s="1072"/>
      <c r="AJ34" s="1073"/>
      <c r="AK34" s="1016">
        <v>18</v>
      </c>
      <c r="AL34" s="1007"/>
      <c r="AM34" s="1007"/>
      <c r="AN34" s="1007"/>
      <c r="AO34" s="1007"/>
      <c r="AP34" s="1007">
        <v>105</v>
      </c>
      <c r="AQ34" s="1007"/>
      <c r="AR34" s="1007"/>
      <c r="AS34" s="1007"/>
      <c r="AT34" s="1007"/>
      <c r="AU34" s="1007" t="s">
        <v>548</v>
      </c>
      <c r="AV34" s="1007"/>
      <c r="AW34" s="1007"/>
      <c r="AX34" s="1007"/>
      <c r="AY34" s="1007"/>
      <c r="AZ34" s="1077" t="s">
        <v>489</v>
      </c>
      <c r="BA34" s="1077"/>
      <c r="BB34" s="1077"/>
      <c r="BC34" s="1077"/>
      <c r="BD34" s="1077"/>
      <c r="BE34" s="1008" t="s">
        <v>396</v>
      </c>
      <c r="BF34" s="1008"/>
      <c r="BG34" s="1008"/>
      <c r="BH34" s="1008"/>
      <c r="BI34" s="1009"/>
      <c r="BJ34" s="215"/>
      <c r="BK34" s="215"/>
      <c r="BL34" s="215"/>
      <c r="BM34" s="215"/>
      <c r="BN34" s="215"/>
      <c r="BO34" s="224"/>
      <c r="BP34" s="224"/>
      <c r="BQ34" s="221">
        <v>28</v>
      </c>
      <c r="BR34" s="222"/>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3"/>
    </row>
    <row r="35" spans="1:131" ht="26.25" customHeight="1" x14ac:dyDescent="0.2">
      <c r="A35" s="225">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15"/>
      <c r="BK35" s="215"/>
      <c r="BL35" s="215"/>
      <c r="BM35" s="215"/>
      <c r="BN35" s="215"/>
      <c r="BO35" s="224"/>
      <c r="BP35" s="224"/>
      <c r="BQ35" s="221">
        <v>29</v>
      </c>
      <c r="BR35" s="222"/>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3"/>
    </row>
    <row r="36" spans="1:131" ht="26.25" customHeight="1" x14ac:dyDescent="0.2">
      <c r="A36" s="225">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15"/>
      <c r="BK36" s="215"/>
      <c r="BL36" s="215"/>
      <c r="BM36" s="215"/>
      <c r="BN36" s="215"/>
      <c r="BO36" s="224"/>
      <c r="BP36" s="224"/>
      <c r="BQ36" s="221">
        <v>30</v>
      </c>
      <c r="BR36" s="222"/>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3"/>
    </row>
    <row r="37" spans="1:131" ht="26.25" customHeight="1" x14ac:dyDescent="0.2">
      <c r="A37" s="225">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15"/>
      <c r="BK37" s="215"/>
      <c r="BL37" s="215"/>
      <c r="BM37" s="215"/>
      <c r="BN37" s="215"/>
      <c r="BO37" s="224"/>
      <c r="BP37" s="224"/>
      <c r="BQ37" s="221">
        <v>31</v>
      </c>
      <c r="BR37" s="222"/>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3"/>
    </row>
    <row r="38" spans="1:131" ht="26.25" customHeight="1" x14ac:dyDescent="0.2">
      <c r="A38" s="225">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15"/>
      <c r="BK38" s="215"/>
      <c r="BL38" s="215"/>
      <c r="BM38" s="215"/>
      <c r="BN38" s="215"/>
      <c r="BO38" s="224"/>
      <c r="BP38" s="224"/>
      <c r="BQ38" s="221">
        <v>32</v>
      </c>
      <c r="BR38" s="222"/>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3"/>
    </row>
    <row r="39" spans="1:131" ht="26.25" customHeight="1" x14ac:dyDescent="0.2">
      <c r="A39" s="225">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15"/>
      <c r="BK39" s="215"/>
      <c r="BL39" s="215"/>
      <c r="BM39" s="215"/>
      <c r="BN39" s="215"/>
      <c r="BO39" s="224"/>
      <c r="BP39" s="224"/>
      <c r="BQ39" s="221">
        <v>33</v>
      </c>
      <c r="BR39" s="222"/>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3"/>
    </row>
    <row r="40" spans="1:131" ht="26.25" customHeight="1" x14ac:dyDescent="0.2">
      <c r="A40" s="221">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15"/>
      <c r="BK40" s="215"/>
      <c r="BL40" s="215"/>
      <c r="BM40" s="215"/>
      <c r="BN40" s="215"/>
      <c r="BO40" s="224"/>
      <c r="BP40" s="224"/>
      <c r="BQ40" s="221">
        <v>34</v>
      </c>
      <c r="BR40" s="222"/>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3"/>
    </row>
    <row r="41" spans="1:131" ht="26.25" customHeight="1" x14ac:dyDescent="0.2">
      <c r="A41" s="221">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15"/>
      <c r="BK41" s="215"/>
      <c r="BL41" s="215"/>
      <c r="BM41" s="215"/>
      <c r="BN41" s="215"/>
      <c r="BO41" s="224"/>
      <c r="BP41" s="224"/>
      <c r="BQ41" s="221">
        <v>35</v>
      </c>
      <c r="BR41" s="222"/>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3"/>
    </row>
    <row r="42" spans="1:131" ht="26.25" customHeight="1" x14ac:dyDescent="0.2">
      <c r="A42" s="221">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15"/>
      <c r="BK42" s="215"/>
      <c r="BL42" s="215"/>
      <c r="BM42" s="215"/>
      <c r="BN42" s="215"/>
      <c r="BO42" s="224"/>
      <c r="BP42" s="224"/>
      <c r="BQ42" s="221">
        <v>36</v>
      </c>
      <c r="BR42" s="222"/>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3"/>
    </row>
    <row r="43" spans="1:131" ht="26.25" customHeight="1" x14ac:dyDescent="0.2">
      <c r="A43" s="221">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15"/>
      <c r="BK43" s="215"/>
      <c r="BL43" s="215"/>
      <c r="BM43" s="215"/>
      <c r="BN43" s="215"/>
      <c r="BO43" s="224"/>
      <c r="BP43" s="224"/>
      <c r="BQ43" s="221">
        <v>37</v>
      </c>
      <c r="BR43" s="222"/>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3"/>
    </row>
    <row r="44" spans="1:131" ht="26.25" customHeight="1" x14ac:dyDescent="0.2">
      <c r="A44" s="221">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15"/>
      <c r="BK44" s="215"/>
      <c r="BL44" s="215"/>
      <c r="BM44" s="215"/>
      <c r="BN44" s="215"/>
      <c r="BO44" s="224"/>
      <c r="BP44" s="224"/>
      <c r="BQ44" s="221">
        <v>38</v>
      </c>
      <c r="BR44" s="222"/>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3"/>
    </row>
    <row r="45" spans="1:131" ht="26.25" customHeight="1" x14ac:dyDescent="0.2">
      <c r="A45" s="221">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15"/>
      <c r="BK45" s="215"/>
      <c r="BL45" s="215"/>
      <c r="BM45" s="215"/>
      <c r="BN45" s="215"/>
      <c r="BO45" s="224"/>
      <c r="BP45" s="224"/>
      <c r="BQ45" s="221">
        <v>39</v>
      </c>
      <c r="BR45" s="222"/>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3"/>
    </row>
    <row r="46" spans="1:131" ht="26.25" customHeight="1" x14ac:dyDescent="0.2">
      <c r="A46" s="221">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15"/>
      <c r="BK46" s="215"/>
      <c r="BL46" s="215"/>
      <c r="BM46" s="215"/>
      <c r="BN46" s="215"/>
      <c r="BO46" s="224"/>
      <c r="BP46" s="224"/>
      <c r="BQ46" s="221">
        <v>40</v>
      </c>
      <c r="BR46" s="222"/>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3"/>
    </row>
    <row r="47" spans="1:131" ht="26.25" customHeight="1" x14ac:dyDescent="0.2">
      <c r="A47" s="221">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15"/>
      <c r="BK47" s="215"/>
      <c r="BL47" s="215"/>
      <c r="BM47" s="215"/>
      <c r="BN47" s="215"/>
      <c r="BO47" s="224"/>
      <c r="BP47" s="224"/>
      <c r="BQ47" s="221">
        <v>41</v>
      </c>
      <c r="BR47" s="222"/>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3"/>
    </row>
    <row r="48" spans="1:131" ht="26.25" customHeight="1" x14ac:dyDescent="0.2">
      <c r="A48" s="221">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15"/>
      <c r="BK48" s="215"/>
      <c r="BL48" s="215"/>
      <c r="BM48" s="215"/>
      <c r="BN48" s="215"/>
      <c r="BO48" s="224"/>
      <c r="BP48" s="224"/>
      <c r="BQ48" s="221">
        <v>42</v>
      </c>
      <c r="BR48" s="222"/>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3"/>
    </row>
    <row r="49" spans="1:131" ht="26.25" customHeight="1" x14ac:dyDescent="0.2">
      <c r="A49" s="221">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15"/>
      <c r="BK49" s="215"/>
      <c r="BL49" s="215"/>
      <c r="BM49" s="215"/>
      <c r="BN49" s="215"/>
      <c r="BO49" s="224"/>
      <c r="BP49" s="224"/>
      <c r="BQ49" s="221">
        <v>43</v>
      </c>
      <c r="BR49" s="222"/>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3"/>
    </row>
    <row r="50" spans="1:131" ht="26.25" customHeight="1" x14ac:dyDescent="0.2">
      <c r="A50" s="221">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15"/>
      <c r="BK50" s="215"/>
      <c r="BL50" s="215"/>
      <c r="BM50" s="215"/>
      <c r="BN50" s="215"/>
      <c r="BO50" s="224"/>
      <c r="BP50" s="224"/>
      <c r="BQ50" s="221">
        <v>44</v>
      </c>
      <c r="BR50" s="222"/>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3"/>
    </row>
    <row r="51" spans="1:131" ht="26.25" customHeight="1" x14ac:dyDescent="0.2">
      <c r="A51" s="221">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15"/>
      <c r="BK51" s="215"/>
      <c r="BL51" s="215"/>
      <c r="BM51" s="215"/>
      <c r="BN51" s="215"/>
      <c r="BO51" s="224"/>
      <c r="BP51" s="224"/>
      <c r="BQ51" s="221">
        <v>45</v>
      </c>
      <c r="BR51" s="222"/>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3"/>
    </row>
    <row r="52" spans="1:131" ht="26.25" customHeight="1" x14ac:dyDescent="0.2">
      <c r="A52" s="221">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15"/>
      <c r="BK52" s="215"/>
      <c r="BL52" s="215"/>
      <c r="BM52" s="215"/>
      <c r="BN52" s="215"/>
      <c r="BO52" s="224"/>
      <c r="BP52" s="224"/>
      <c r="BQ52" s="221">
        <v>46</v>
      </c>
      <c r="BR52" s="222"/>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3"/>
    </row>
    <row r="53" spans="1:131" ht="26.25" customHeight="1" x14ac:dyDescent="0.2">
      <c r="A53" s="221">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15"/>
      <c r="BK53" s="215"/>
      <c r="BL53" s="215"/>
      <c r="BM53" s="215"/>
      <c r="BN53" s="215"/>
      <c r="BO53" s="224"/>
      <c r="BP53" s="224"/>
      <c r="BQ53" s="221">
        <v>47</v>
      </c>
      <c r="BR53" s="222"/>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3"/>
    </row>
    <row r="54" spans="1:131" ht="26.25" customHeight="1" x14ac:dyDescent="0.2">
      <c r="A54" s="221">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15"/>
      <c r="BK54" s="215"/>
      <c r="BL54" s="215"/>
      <c r="BM54" s="215"/>
      <c r="BN54" s="215"/>
      <c r="BO54" s="224"/>
      <c r="BP54" s="224"/>
      <c r="BQ54" s="221">
        <v>48</v>
      </c>
      <c r="BR54" s="222"/>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3"/>
    </row>
    <row r="55" spans="1:131" ht="26.25" customHeight="1" x14ac:dyDescent="0.2">
      <c r="A55" s="221">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15"/>
      <c r="BK55" s="215"/>
      <c r="BL55" s="215"/>
      <c r="BM55" s="215"/>
      <c r="BN55" s="215"/>
      <c r="BO55" s="224"/>
      <c r="BP55" s="224"/>
      <c r="BQ55" s="221">
        <v>49</v>
      </c>
      <c r="BR55" s="222"/>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3"/>
    </row>
    <row r="56" spans="1:131" ht="26.25" customHeight="1" x14ac:dyDescent="0.2">
      <c r="A56" s="221">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15"/>
      <c r="BK56" s="215"/>
      <c r="BL56" s="215"/>
      <c r="BM56" s="215"/>
      <c r="BN56" s="215"/>
      <c r="BO56" s="224"/>
      <c r="BP56" s="224"/>
      <c r="BQ56" s="221">
        <v>50</v>
      </c>
      <c r="BR56" s="222"/>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3"/>
    </row>
    <row r="57" spans="1:131" ht="26.25" customHeight="1" x14ac:dyDescent="0.2">
      <c r="A57" s="221">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15"/>
      <c r="BK57" s="215"/>
      <c r="BL57" s="215"/>
      <c r="BM57" s="215"/>
      <c r="BN57" s="215"/>
      <c r="BO57" s="224"/>
      <c r="BP57" s="224"/>
      <c r="BQ57" s="221">
        <v>51</v>
      </c>
      <c r="BR57" s="222"/>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3"/>
    </row>
    <row r="58" spans="1:131" ht="26.25" customHeight="1" x14ac:dyDescent="0.2">
      <c r="A58" s="221">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15"/>
      <c r="BK58" s="215"/>
      <c r="BL58" s="215"/>
      <c r="BM58" s="215"/>
      <c r="BN58" s="215"/>
      <c r="BO58" s="224"/>
      <c r="BP58" s="224"/>
      <c r="BQ58" s="221">
        <v>52</v>
      </c>
      <c r="BR58" s="222"/>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3"/>
    </row>
    <row r="59" spans="1:131" ht="26.25" customHeight="1" x14ac:dyDescent="0.2">
      <c r="A59" s="221">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15"/>
      <c r="BK59" s="215"/>
      <c r="BL59" s="215"/>
      <c r="BM59" s="215"/>
      <c r="BN59" s="215"/>
      <c r="BO59" s="224"/>
      <c r="BP59" s="224"/>
      <c r="BQ59" s="221">
        <v>53</v>
      </c>
      <c r="BR59" s="222"/>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3"/>
    </row>
    <row r="60" spans="1:131" ht="26.25" customHeight="1" x14ac:dyDescent="0.2">
      <c r="A60" s="221">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15"/>
      <c r="BK60" s="215"/>
      <c r="BL60" s="215"/>
      <c r="BM60" s="215"/>
      <c r="BN60" s="215"/>
      <c r="BO60" s="224"/>
      <c r="BP60" s="224"/>
      <c r="BQ60" s="221">
        <v>54</v>
      </c>
      <c r="BR60" s="222"/>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3"/>
    </row>
    <row r="61" spans="1:131" ht="26.25" customHeight="1" thickBot="1" x14ac:dyDescent="0.25">
      <c r="A61" s="221">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15"/>
      <c r="BK61" s="215"/>
      <c r="BL61" s="215"/>
      <c r="BM61" s="215"/>
      <c r="BN61" s="215"/>
      <c r="BO61" s="224"/>
      <c r="BP61" s="224"/>
      <c r="BQ61" s="221">
        <v>55</v>
      </c>
      <c r="BR61" s="222"/>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3"/>
    </row>
    <row r="62" spans="1:131" ht="26.25" customHeight="1" x14ac:dyDescent="0.2">
      <c r="A62" s="221">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397</v>
      </c>
      <c r="BK62" s="1064"/>
      <c r="BL62" s="1064"/>
      <c r="BM62" s="1064"/>
      <c r="BN62" s="1065"/>
      <c r="BO62" s="224"/>
      <c r="BP62" s="224"/>
      <c r="BQ62" s="221">
        <v>56</v>
      </c>
      <c r="BR62" s="222"/>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3"/>
    </row>
    <row r="63" spans="1:131" ht="26.25" customHeight="1" thickBot="1" x14ac:dyDescent="0.25">
      <c r="A63" s="223" t="s">
        <v>376</v>
      </c>
      <c r="B63" s="973" t="s">
        <v>398</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1688</v>
      </c>
      <c r="AG63" s="995"/>
      <c r="AH63" s="995"/>
      <c r="AI63" s="995"/>
      <c r="AJ63" s="1058"/>
      <c r="AK63" s="1059"/>
      <c r="AL63" s="999"/>
      <c r="AM63" s="999"/>
      <c r="AN63" s="999"/>
      <c r="AO63" s="999"/>
      <c r="AP63" s="995">
        <v>14731</v>
      </c>
      <c r="AQ63" s="995"/>
      <c r="AR63" s="995"/>
      <c r="AS63" s="995"/>
      <c r="AT63" s="995"/>
      <c r="AU63" s="995">
        <v>7049</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4"/>
      <c r="BP63" s="224"/>
      <c r="BQ63" s="221">
        <v>57</v>
      </c>
      <c r="BR63" s="222"/>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3"/>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3"/>
    </row>
    <row r="65" spans="1:131" ht="26.25" customHeight="1" thickBot="1" x14ac:dyDescent="0.25">
      <c r="A65" s="215" t="s">
        <v>399</v>
      </c>
      <c r="B65" s="215"/>
      <c r="C65" s="215"/>
      <c r="D65" s="215"/>
      <c r="E65" s="215"/>
      <c r="F65" s="215"/>
      <c r="G65" s="215"/>
      <c r="H65" s="215"/>
      <c r="I65" s="215"/>
      <c r="J65" s="215"/>
      <c r="K65" s="215"/>
      <c r="L65" s="215"/>
      <c r="M65" s="215"/>
      <c r="N65" s="215"/>
      <c r="O65" s="215"/>
      <c r="P65" s="215"/>
      <c r="Q65" s="215"/>
      <c r="R65" s="215"/>
      <c r="S65" s="215"/>
      <c r="T65" s="215"/>
      <c r="U65" s="215"/>
      <c r="V65" s="215"/>
      <c r="W65" s="215"/>
      <c r="X65" s="215"/>
      <c r="Y65" s="215"/>
      <c r="Z65" s="215"/>
      <c r="AA65" s="215"/>
      <c r="AB65" s="215"/>
      <c r="AC65" s="215"/>
      <c r="AD65" s="215"/>
      <c r="AE65" s="215"/>
      <c r="AF65" s="215"/>
      <c r="AG65" s="215"/>
      <c r="AH65" s="215"/>
      <c r="AI65" s="215"/>
      <c r="AJ65" s="215"/>
      <c r="AK65" s="215"/>
      <c r="AL65" s="215"/>
      <c r="AM65" s="215"/>
      <c r="AN65" s="215"/>
      <c r="AO65" s="215"/>
      <c r="AP65" s="215"/>
      <c r="AQ65" s="215"/>
      <c r="AR65" s="215"/>
      <c r="AS65" s="215"/>
      <c r="AT65" s="215"/>
      <c r="AU65" s="215"/>
      <c r="AV65" s="215"/>
      <c r="AW65" s="215"/>
      <c r="AX65" s="215"/>
      <c r="AY65" s="215"/>
      <c r="AZ65" s="215"/>
      <c r="BA65" s="215"/>
      <c r="BB65" s="215"/>
      <c r="BC65" s="215"/>
      <c r="BD65" s="215"/>
      <c r="BE65" s="224"/>
      <c r="BF65" s="224"/>
      <c r="BG65" s="224"/>
      <c r="BH65" s="224"/>
      <c r="BI65" s="224"/>
      <c r="BJ65" s="224"/>
      <c r="BK65" s="224"/>
      <c r="BL65" s="224"/>
      <c r="BM65" s="224"/>
      <c r="BN65" s="224"/>
      <c r="BO65" s="224"/>
      <c r="BP65" s="224"/>
      <c r="BQ65" s="221">
        <v>59</v>
      </c>
      <c r="BR65" s="222"/>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3"/>
    </row>
    <row r="66" spans="1:131" ht="26.25" customHeight="1" x14ac:dyDescent="0.2">
      <c r="A66" s="1031" t="s">
        <v>400</v>
      </c>
      <c r="B66" s="1032"/>
      <c r="C66" s="1032"/>
      <c r="D66" s="1032"/>
      <c r="E66" s="1032"/>
      <c r="F66" s="1032"/>
      <c r="G66" s="1032"/>
      <c r="H66" s="1032"/>
      <c r="I66" s="1032"/>
      <c r="J66" s="1032"/>
      <c r="K66" s="1032"/>
      <c r="L66" s="1032"/>
      <c r="M66" s="1032"/>
      <c r="N66" s="1032"/>
      <c r="O66" s="1032"/>
      <c r="P66" s="1033"/>
      <c r="Q66" s="1037" t="s">
        <v>380</v>
      </c>
      <c r="R66" s="1038"/>
      <c r="S66" s="1038"/>
      <c r="T66" s="1038"/>
      <c r="U66" s="1039"/>
      <c r="V66" s="1037" t="s">
        <v>381</v>
      </c>
      <c r="W66" s="1038"/>
      <c r="X66" s="1038"/>
      <c r="Y66" s="1038"/>
      <c r="Z66" s="1039"/>
      <c r="AA66" s="1037" t="s">
        <v>382</v>
      </c>
      <c r="AB66" s="1038"/>
      <c r="AC66" s="1038"/>
      <c r="AD66" s="1038"/>
      <c r="AE66" s="1039"/>
      <c r="AF66" s="1043" t="s">
        <v>383</v>
      </c>
      <c r="AG66" s="1044"/>
      <c r="AH66" s="1044"/>
      <c r="AI66" s="1044"/>
      <c r="AJ66" s="1045"/>
      <c r="AK66" s="1037" t="s">
        <v>384</v>
      </c>
      <c r="AL66" s="1032"/>
      <c r="AM66" s="1032"/>
      <c r="AN66" s="1032"/>
      <c r="AO66" s="1033"/>
      <c r="AP66" s="1037" t="s">
        <v>385</v>
      </c>
      <c r="AQ66" s="1038"/>
      <c r="AR66" s="1038"/>
      <c r="AS66" s="1038"/>
      <c r="AT66" s="1039"/>
      <c r="AU66" s="1037" t="s">
        <v>401</v>
      </c>
      <c r="AV66" s="1038"/>
      <c r="AW66" s="1038"/>
      <c r="AX66" s="1038"/>
      <c r="AY66" s="1039"/>
      <c r="AZ66" s="1037" t="s">
        <v>364</v>
      </c>
      <c r="BA66" s="1038"/>
      <c r="BB66" s="1038"/>
      <c r="BC66" s="1038"/>
      <c r="BD66" s="1051"/>
      <c r="BE66" s="224"/>
      <c r="BF66" s="224"/>
      <c r="BG66" s="224"/>
      <c r="BH66" s="224"/>
      <c r="BI66" s="224"/>
      <c r="BJ66" s="224"/>
      <c r="BK66" s="224"/>
      <c r="BL66" s="224"/>
      <c r="BM66" s="224"/>
      <c r="BN66" s="224"/>
      <c r="BO66" s="224"/>
      <c r="BP66" s="224"/>
      <c r="BQ66" s="221">
        <v>60</v>
      </c>
      <c r="BR66" s="226"/>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3"/>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4"/>
      <c r="BF67" s="224"/>
      <c r="BG67" s="224"/>
      <c r="BH67" s="224"/>
      <c r="BI67" s="224"/>
      <c r="BJ67" s="224"/>
      <c r="BK67" s="224"/>
      <c r="BL67" s="224"/>
      <c r="BM67" s="224"/>
      <c r="BN67" s="224"/>
      <c r="BO67" s="224"/>
      <c r="BP67" s="224"/>
      <c r="BQ67" s="221">
        <v>61</v>
      </c>
      <c r="BR67" s="226"/>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3"/>
    </row>
    <row r="68" spans="1:131" ht="26.25" customHeight="1" thickTop="1" x14ac:dyDescent="0.2">
      <c r="A68" s="219">
        <v>1</v>
      </c>
      <c r="B68" s="1021" t="s">
        <v>549</v>
      </c>
      <c r="C68" s="1022"/>
      <c r="D68" s="1022"/>
      <c r="E68" s="1022"/>
      <c r="F68" s="1022"/>
      <c r="G68" s="1022"/>
      <c r="H68" s="1022"/>
      <c r="I68" s="1022"/>
      <c r="J68" s="1022"/>
      <c r="K68" s="1022"/>
      <c r="L68" s="1022"/>
      <c r="M68" s="1022"/>
      <c r="N68" s="1022"/>
      <c r="O68" s="1022"/>
      <c r="P68" s="1023"/>
      <c r="Q68" s="1024">
        <v>54</v>
      </c>
      <c r="R68" s="1018"/>
      <c r="S68" s="1018"/>
      <c r="T68" s="1018"/>
      <c r="U68" s="1018"/>
      <c r="V68" s="1018">
        <v>48</v>
      </c>
      <c r="W68" s="1018"/>
      <c r="X68" s="1018"/>
      <c r="Y68" s="1018"/>
      <c r="Z68" s="1018"/>
      <c r="AA68" s="1018">
        <v>6</v>
      </c>
      <c r="AB68" s="1018"/>
      <c r="AC68" s="1018"/>
      <c r="AD68" s="1018"/>
      <c r="AE68" s="1018"/>
      <c r="AF68" s="1018">
        <v>6</v>
      </c>
      <c r="AG68" s="1018"/>
      <c r="AH68" s="1018"/>
      <c r="AI68" s="1018"/>
      <c r="AJ68" s="1018"/>
      <c r="AK68" s="1018">
        <v>24</v>
      </c>
      <c r="AL68" s="1018"/>
      <c r="AM68" s="1018"/>
      <c r="AN68" s="1018"/>
      <c r="AO68" s="1018"/>
      <c r="AP68" s="1018" t="s">
        <v>548</v>
      </c>
      <c r="AQ68" s="1018"/>
      <c r="AR68" s="1018"/>
      <c r="AS68" s="1018"/>
      <c r="AT68" s="1018"/>
      <c r="AU68" s="1018" t="s">
        <v>548</v>
      </c>
      <c r="AV68" s="1018"/>
      <c r="AW68" s="1018"/>
      <c r="AX68" s="1018"/>
      <c r="AY68" s="1018"/>
      <c r="AZ68" s="1019"/>
      <c r="BA68" s="1019"/>
      <c r="BB68" s="1019"/>
      <c r="BC68" s="1019"/>
      <c r="BD68" s="1020"/>
      <c r="BE68" s="224"/>
      <c r="BF68" s="224"/>
      <c r="BG68" s="224"/>
      <c r="BH68" s="224"/>
      <c r="BI68" s="224"/>
      <c r="BJ68" s="224"/>
      <c r="BK68" s="224"/>
      <c r="BL68" s="224"/>
      <c r="BM68" s="224"/>
      <c r="BN68" s="224"/>
      <c r="BO68" s="224"/>
      <c r="BP68" s="224"/>
      <c r="BQ68" s="221">
        <v>62</v>
      </c>
      <c r="BR68" s="226"/>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3"/>
    </row>
    <row r="69" spans="1:131" ht="26.25" customHeight="1" x14ac:dyDescent="0.2">
      <c r="A69" s="221">
        <v>2</v>
      </c>
      <c r="B69" s="1010" t="s">
        <v>550</v>
      </c>
      <c r="C69" s="1011"/>
      <c r="D69" s="1011"/>
      <c r="E69" s="1011"/>
      <c r="F69" s="1011"/>
      <c r="G69" s="1011"/>
      <c r="H69" s="1011"/>
      <c r="I69" s="1011"/>
      <c r="J69" s="1011"/>
      <c r="K69" s="1011"/>
      <c r="L69" s="1011"/>
      <c r="M69" s="1011"/>
      <c r="N69" s="1011"/>
      <c r="O69" s="1011"/>
      <c r="P69" s="1012"/>
      <c r="Q69" s="1013">
        <v>6648</v>
      </c>
      <c r="R69" s="1007"/>
      <c r="S69" s="1007"/>
      <c r="T69" s="1007"/>
      <c r="U69" s="1007"/>
      <c r="V69" s="1007">
        <v>6648</v>
      </c>
      <c r="W69" s="1007"/>
      <c r="X69" s="1007"/>
      <c r="Y69" s="1007"/>
      <c r="Z69" s="1007"/>
      <c r="AA69" s="1007">
        <v>0</v>
      </c>
      <c r="AB69" s="1007"/>
      <c r="AC69" s="1007"/>
      <c r="AD69" s="1007"/>
      <c r="AE69" s="1007"/>
      <c r="AF69" s="1007">
        <v>0</v>
      </c>
      <c r="AG69" s="1007"/>
      <c r="AH69" s="1007"/>
      <c r="AI69" s="1007"/>
      <c r="AJ69" s="1007"/>
      <c r="AK69" s="1014" t="s">
        <v>489</v>
      </c>
      <c r="AL69" s="1015"/>
      <c r="AM69" s="1015"/>
      <c r="AN69" s="1015"/>
      <c r="AO69" s="1016"/>
      <c r="AP69" s="1014" t="s">
        <v>489</v>
      </c>
      <c r="AQ69" s="1015"/>
      <c r="AR69" s="1015"/>
      <c r="AS69" s="1015"/>
      <c r="AT69" s="1016"/>
      <c r="AU69" s="1014" t="s">
        <v>489</v>
      </c>
      <c r="AV69" s="1015"/>
      <c r="AW69" s="1015"/>
      <c r="AX69" s="1015"/>
      <c r="AY69" s="1016"/>
      <c r="AZ69" s="1008"/>
      <c r="BA69" s="1008"/>
      <c r="BB69" s="1008"/>
      <c r="BC69" s="1008"/>
      <c r="BD69" s="1009"/>
      <c r="BE69" s="224"/>
      <c r="BF69" s="224"/>
      <c r="BG69" s="224"/>
      <c r="BH69" s="224"/>
      <c r="BI69" s="224"/>
      <c r="BJ69" s="224"/>
      <c r="BK69" s="224"/>
      <c r="BL69" s="224"/>
      <c r="BM69" s="224"/>
      <c r="BN69" s="224"/>
      <c r="BO69" s="224"/>
      <c r="BP69" s="224"/>
      <c r="BQ69" s="221">
        <v>63</v>
      </c>
      <c r="BR69" s="226"/>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3"/>
    </row>
    <row r="70" spans="1:131" ht="26.25" customHeight="1" x14ac:dyDescent="0.2">
      <c r="A70" s="221">
        <v>3</v>
      </c>
      <c r="B70" s="1010" t="s">
        <v>551</v>
      </c>
      <c r="C70" s="1011"/>
      <c r="D70" s="1011"/>
      <c r="E70" s="1011"/>
      <c r="F70" s="1011"/>
      <c r="G70" s="1011"/>
      <c r="H70" s="1011"/>
      <c r="I70" s="1011"/>
      <c r="J70" s="1011"/>
      <c r="K70" s="1011"/>
      <c r="L70" s="1011"/>
      <c r="M70" s="1011"/>
      <c r="N70" s="1011"/>
      <c r="O70" s="1011"/>
      <c r="P70" s="1012"/>
      <c r="Q70" s="1013">
        <v>1062</v>
      </c>
      <c r="R70" s="1007"/>
      <c r="S70" s="1007"/>
      <c r="T70" s="1007"/>
      <c r="U70" s="1007"/>
      <c r="V70" s="1007">
        <v>988</v>
      </c>
      <c r="W70" s="1007"/>
      <c r="X70" s="1007"/>
      <c r="Y70" s="1007"/>
      <c r="Z70" s="1007"/>
      <c r="AA70" s="1007">
        <v>74</v>
      </c>
      <c r="AB70" s="1007"/>
      <c r="AC70" s="1007"/>
      <c r="AD70" s="1007"/>
      <c r="AE70" s="1007"/>
      <c r="AF70" s="1007">
        <v>74</v>
      </c>
      <c r="AG70" s="1007"/>
      <c r="AH70" s="1007"/>
      <c r="AI70" s="1007"/>
      <c r="AJ70" s="1007"/>
      <c r="AK70" s="1014" t="s">
        <v>489</v>
      </c>
      <c r="AL70" s="1015"/>
      <c r="AM70" s="1015"/>
      <c r="AN70" s="1015"/>
      <c r="AO70" s="1016"/>
      <c r="AP70" s="1007">
        <v>2169</v>
      </c>
      <c r="AQ70" s="1007"/>
      <c r="AR70" s="1007"/>
      <c r="AS70" s="1007"/>
      <c r="AT70" s="1007"/>
      <c r="AU70" s="1007">
        <v>453</v>
      </c>
      <c r="AV70" s="1007"/>
      <c r="AW70" s="1007"/>
      <c r="AX70" s="1007"/>
      <c r="AY70" s="1007"/>
      <c r="AZ70" s="1008"/>
      <c r="BA70" s="1008"/>
      <c r="BB70" s="1008"/>
      <c r="BC70" s="1008"/>
      <c r="BD70" s="1009"/>
      <c r="BE70" s="224"/>
      <c r="BF70" s="224"/>
      <c r="BG70" s="224"/>
      <c r="BH70" s="224"/>
      <c r="BI70" s="224"/>
      <c r="BJ70" s="224"/>
      <c r="BK70" s="224"/>
      <c r="BL70" s="224"/>
      <c r="BM70" s="224"/>
      <c r="BN70" s="224"/>
      <c r="BO70" s="224"/>
      <c r="BP70" s="224"/>
      <c r="BQ70" s="221">
        <v>64</v>
      </c>
      <c r="BR70" s="226"/>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3"/>
    </row>
    <row r="71" spans="1:131" ht="26.25" customHeight="1" x14ac:dyDescent="0.2">
      <c r="A71" s="221">
        <v>4</v>
      </c>
      <c r="B71" s="1010" t="s">
        <v>552</v>
      </c>
      <c r="C71" s="1011"/>
      <c r="D71" s="1011"/>
      <c r="E71" s="1011"/>
      <c r="F71" s="1011"/>
      <c r="G71" s="1011"/>
      <c r="H71" s="1011"/>
      <c r="I71" s="1011"/>
      <c r="J71" s="1011"/>
      <c r="K71" s="1011"/>
      <c r="L71" s="1011"/>
      <c r="M71" s="1011"/>
      <c r="N71" s="1011"/>
      <c r="O71" s="1011"/>
      <c r="P71" s="1012"/>
      <c r="Q71" s="1013">
        <v>30</v>
      </c>
      <c r="R71" s="1007"/>
      <c r="S71" s="1007"/>
      <c r="T71" s="1007"/>
      <c r="U71" s="1007"/>
      <c r="V71" s="1007">
        <v>17</v>
      </c>
      <c r="W71" s="1007"/>
      <c r="X71" s="1007"/>
      <c r="Y71" s="1007"/>
      <c r="Z71" s="1007"/>
      <c r="AA71" s="1007">
        <v>13</v>
      </c>
      <c r="AB71" s="1007"/>
      <c r="AC71" s="1007"/>
      <c r="AD71" s="1007"/>
      <c r="AE71" s="1007"/>
      <c r="AF71" s="1007">
        <v>13</v>
      </c>
      <c r="AG71" s="1007"/>
      <c r="AH71" s="1007"/>
      <c r="AI71" s="1007"/>
      <c r="AJ71" s="1007"/>
      <c r="AK71" s="1014" t="s">
        <v>489</v>
      </c>
      <c r="AL71" s="1015"/>
      <c r="AM71" s="1015"/>
      <c r="AN71" s="1015"/>
      <c r="AO71" s="1016"/>
      <c r="AP71" s="1007" t="s">
        <v>548</v>
      </c>
      <c r="AQ71" s="1007"/>
      <c r="AR71" s="1007"/>
      <c r="AS71" s="1007"/>
      <c r="AT71" s="1007"/>
      <c r="AU71" s="1007" t="s">
        <v>548</v>
      </c>
      <c r="AV71" s="1007"/>
      <c r="AW71" s="1007"/>
      <c r="AX71" s="1007"/>
      <c r="AY71" s="1007"/>
      <c r="AZ71" s="1008"/>
      <c r="BA71" s="1008"/>
      <c r="BB71" s="1008"/>
      <c r="BC71" s="1008"/>
      <c r="BD71" s="1009"/>
      <c r="BE71" s="224"/>
      <c r="BF71" s="224"/>
      <c r="BG71" s="224"/>
      <c r="BH71" s="224"/>
      <c r="BI71" s="224"/>
      <c r="BJ71" s="224"/>
      <c r="BK71" s="224"/>
      <c r="BL71" s="224"/>
      <c r="BM71" s="224"/>
      <c r="BN71" s="224"/>
      <c r="BO71" s="224"/>
      <c r="BP71" s="224"/>
      <c r="BQ71" s="221">
        <v>65</v>
      </c>
      <c r="BR71" s="226"/>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3"/>
    </row>
    <row r="72" spans="1:131" ht="26.25" customHeight="1" x14ac:dyDescent="0.2">
      <c r="A72" s="221">
        <v>5</v>
      </c>
      <c r="B72" s="1010" t="s">
        <v>553</v>
      </c>
      <c r="C72" s="1011"/>
      <c r="D72" s="1011"/>
      <c r="E72" s="1011"/>
      <c r="F72" s="1011"/>
      <c r="G72" s="1011"/>
      <c r="H72" s="1011"/>
      <c r="I72" s="1011"/>
      <c r="J72" s="1011"/>
      <c r="K72" s="1011"/>
      <c r="L72" s="1011"/>
      <c r="M72" s="1011"/>
      <c r="N72" s="1011"/>
      <c r="O72" s="1011"/>
      <c r="P72" s="1012"/>
      <c r="Q72" s="1013">
        <v>6260</v>
      </c>
      <c r="R72" s="1007"/>
      <c r="S72" s="1007"/>
      <c r="T72" s="1007"/>
      <c r="U72" s="1007"/>
      <c r="V72" s="1007">
        <v>6817</v>
      </c>
      <c r="W72" s="1007"/>
      <c r="X72" s="1007"/>
      <c r="Y72" s="1007"/>
      <c r="Z72" s="1007"/>
      <c r="AA72" s="1007">
        <v>-557</v>
      </c>
      <c r="AB72" s="1007"/>
      <c r="AC72" s="1007"/>
      <c r="AD72" s="1007"/>
      <c r="AE72" s="1007"/>
      <c r="AF72" s="1007">
        <v>3266</v>
      </c>
      <c r="AG72" s="1007"/>
      <c r="AH72" s="1007"/>
      <c r="AI72" s="1007"/>
      <c r="AJ72" s="1007"/>
      <c r="AK72" s="1014" t="s">
        <v>489</v>
      </c>
      <c r="AL72" s="1015"/>
      <c r="AM72" s="1015"/>
      <c r="AN72" s="1015"/>
      <c r="AO72" s="1016"/>
      <c r="AP72" s="1007">
        <v>13755</v>
      </c>
      <c r="AQ72" s="1007"/>
      <c r="AR72" s="1007"/>
      <c r="AS72" s="1007"/>
      <c r="AT72" s="1007"/>
      <c r="AU72" s="1007">
        <v>13</v>
      </c>
      <c r="AV72" s="1007"/>
      <c r="AW72" s="1007"/>
      <c r="AX72" s="1007"/>
      <c r="AY72" s="1007"/>
      <c r="AZ72" s="1008"/>
      <c r="BA72" s="1008"/>
      <c r="BB72" s="1008"/>
      <c r="BC72" s="1008"/>
      <c r="BD72" s="1009"/>
      <c r="BE72" s="224"/>
      <c r="BF72" s="224"/>
      <c r="BG72" s="224"/>
      <c r="BH72" s="224"/>
      <c r="BI72" s="224"/>
      <c r="BJ72" s="224"/>
      <c r="BK72" s="224"/>
      <c r="BL72" s="224"/>
      <c r="BM72" s="224"/>
      <c r="BN72" s="224"/>
      <c r="BO72" s="224"/>
      <c r="BP72" s="224"/>
      <c r="BQ72" s="221">
        <v>66</v>
      </c>
      <c r="BR72" s="226"/>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3"/>
    </row>
    <row r="73" spans="1:131" ht="26.25" customHeight="1" x14ac:dyDescent="0.2">
      <c r="A73" s="221">
        <v>6</v>
      </c>
      <c r="B73" s="1010" t="s">
        <v>554</v>
      </c>
      <c r="C73" s="1011"/>
      <c r="D73" s="1011"/>
      <c r="E73" s="1011"/>
      <c r="F73" s="1011"/>
      <c r="G73" s="1011"/>
      <c r="H73" s="1011"/>
      <c r="I73" s="1011"/>
      <c r="J73" s="1011"/>
      <c r="K73" s="1011"/>
      <c r="L73" s="1011"/>
      <c r="M73" s="1011"/>
      <c r="N73" s="1011"/>
      <c r="O73" s="1011"/>
      <c r="P73" s="1012"/>
      <c r="Q73" s="1013">
        <v>1199</v>
      </c>
      <c r="R73" s="1007"/>
      <c r="S73" s="1007"/>
      <c r="T73" s="1007"/>
      <c r="U73" s="1007"/>
      <c r="V73" s="1007">
        <v>1199</v>
      </c>
      <c r="W73" s="1007"/>
      <c r="X73" s="1007"/>
      <c r="Y73" s="1007"/>
      <c r="Z73" s="1007"/>
      <c r="AA73" s="1007">
        <v>0</v>
      </c>
      <c r="AB73" s="1007"/>
      <c r="AC73" s="1007"/>
      <c r="AD73" s="1007"/>
      <c r="AE73" s="1007"/>
      <c r="AF73" s="1007">
        <v>0</v>
      </c>
      <c r="AG73" s="1007"/>
      <c r="AH73" s="1007"/>
      <c r="AI73" s="1007"/>
      <c r="AJ73" s="1007"/>
      <c r="AK73" s="1014" t="s">
        <v>489</v>
      </c>
      <c r="AL73" s="1015"/>
      <c r="AM73" s="1015"/>
      <c r="AN73" s="1015"/>
      <c r="AO73" s="1016"/>
      <c r="AP73" s="1014" t="s">
        <v>548</v>
      </c>
      <c r="AQ73" s="1015"/>
      <c r="AR73" s="1015"/>
      <c r="AS73" s="1015"/>
      <c r="AT73" s="1016"/>
      <c r="AU73" s="1014" t="s">
        <v>548</v>
      </c>
      <c r="AV73" s="1015"/>
      <c r="AW73" s="1015"/>
      <c r="AX73" s="1015"/>
      <c r="AY73" s="1016"/>
      <c r="AZ73" s="1008"/>
      <c r="BA73" s="1008"/>
      <c r="BB73" s="1008"/>
      <c r="BC73" s="1008"/>
      <c r="BD73" s="1009"/>
      <c r="BE73" s="224"/>
      <c r="BF73" s="224"/>
      <c r="BG73" s="224"/>
      <c r="BH73" s="224"/>
      <c r="BI73" s="224"/>
      <c r="BJ73" s="224"/>
      <c r="BK73" s="224"/>
      <c r="BL73" s="224"/>
      <c r="BM73" s="224"/>
      <c r="BN73" s="224"/>
      <c r="BO73" s="224"/>
      <c r="BP73" s="224"/>
      <c r="BQ73" s="221">
        <v>67</v>
      </c>
      <c r="BR73" s="226"/>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3"/>
    </row>
    <row r="74" spans="1:131" ht="26.25" customHeight="1" x14ac:dyDescent="0.2">
      <c r="A74" s="221">
        <v>7</v>
      </c>
      <c r="B74" s="1010" t="s">
        <v>555</v>
      </c>
      <c r="C74" s="1011"/>
      <c r="D74" s="1011"/>
      <c r="E74" s="1011"/>
      <c r="F74" s="1011"/>
      <c r="G74" s="1011"/>
      <c r="H74" s="1011"/>
      <c r="I74" s="1011"/>
      <c r="J74" s="1011"/>
      <c r="K74" s="1011"/>
      <c r="L74" s="1011"/>
      <c r="M74" s="1011"/>
      <c r="N74" s="1011"/>
      <c r="O74" s="1011"/>
      <c r="P74" s="1012"/>
      <c r="Q74" s="1013">
        <v>313311</v>
      </c>
      <c r="R74" s="1007"/>
      <c r="S74" s="1007"/>
      <c r="T74" s="1007"/>
      <c r="U74" s="1007"/>
      <c r="V74" s="1007">
        <v>310666</v>
      </c>
      <c r="W74" s="1007"/>
      <c r="X74" s="1007"/>
      <c r="Y74" s="1007"/>
      <c r="Z74" s="1007"/>
      <c r="AA74" s="1007">
        <v>2644</v>
      </c>
      <c r="AB74" s="1007"/>
      <c r="AC74" s="1007"/>
      <c r="AD74" s="1007"/>
      <c r="AE74" s="1007"/>
      <c r="AF74" s="1007">
        <v>2644</v>
      </c>
      <c r="AG74" s="1007"/>
      <c r="AH74" s="1007"/>
      <c r="AI74" s="1007"/>
      <c r="AJ74" s="1007"/>
      <c r="AK74" s="1007">
        <v>2298</v>
      </c>
      <c r="AL74" s="1007"/>
      <c r="AM74" s="1007"/>
      <c r="AN74" s="1007"/>
      <c r="AO74" s="1007"/>
      <c r="AP74" s="1014" t="s">
        <v>548</v>
      </c>
      <c r="AQ74" s="1015"/>
      <c r="AR74" s="1015"/>
      <c r="AS74" s="1015"/>
      <c r="AT74" s="1016"/>
      <c r="AU74" s="1014" t="s">
        <v>548</v>
      </c>
      <c r="AV74" s="1015"/>
      <c r="AW74" s="1015"/>
      <c r="AX74" s="1015"/>
      <c r="AY74" s="1016"/>
      <c r="AZ74" s="1008"/>
      <c r="BA74" s="1008"/>
      <c r="BB74" s="1008"/>
      <c r="BC74" s="1008"/>
      <c r="BD74" s="1009"/>
      <c r="BE74" s="224"/>
      <c r="BF74" s="224"/>
      <c r="BG74" s="224"/>
      <c r="BH74" s="224"/>
      <c r="BI74" s="224"/>
      <c r="BJ74" s="224"/>
      <c r="BK74" s="224"/>
      <c r="BL74" s="224"/>
      <c r="BM74" s="224"/>
      <c r="BN74" s="224"/>
      <c r="BO74" s="224"/>
      <c r="BP74" s="224"/>
      <c r="BQ74" s="221">
        <v>68</v>
      </c>
      <c r="BR74" s="226"/>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3"/>
    </row>
    <row r="75" spans="1:131" ht="26.25" customHeight="1" x14ac:dyDescent="0.2">
      <c r="A75" s="221">
        <v>8</v>
      </c>
      <c r="B75" s="1010" t="s">
        <v>556</v>
      </c>
      <c r="C75" s="1011"/>
      <c r="D75" s="1011"/>
      <c r="E75" s="1011"/>
      <c r="F75" s="1011"/>
      <c r="G75" s="1011"/>
      <c r="H75" s="1011"/>
      <c r="I75" s="1011"/>
      <c r="J75" s="1011"/>
      <c r="K75" s="1011"/>
      <c r="L75" s="1011"/>
      <c r="M75" s="1011"/>
      <c r="N75" s="1011"/>
      <c r="O75" s="1011"/>
      <c r="P75" s="1012"/>
      <c r="Q75" s="1017">
        <v>6442</v>
      </c>
      <c r="R75" s="1015"/>
      <c r="S75" s="1015"/>
      <c r="T75" s="1015"/>
      <c r="U75" s="1016"/>
      <c r="V75" s="1014">
        <v>6301</v>
      </c>
      <c r="W75" s="1015"/>
      <c r="X75" s="1015"/>
      <c r="Y75" s="1015"/>
      <c r="Z75" s="1016"/>
      <c r="AA75" s="1014">
        <v>141</v>
      </c>
      <c r="AB75" s="1015"/>
      <c r="AC75" s="1015"/>
      <c r="AD75" s="1015"/>
      <c r="AE75" s="1016"/>
      <c r="AF75" s="1014">
        <v>141</v>
      </c>
      <c r="AG75" s="1015"/>
      <c r="AH75" s="1015"/>
      <c r="AI75" s="1015"/>
      <c r="AJ75" s="1016"/>
      <c r="AK75" s="1014">
        <v>20</v>
      </c>
      <c r="AL75" s="1015"/>
      <c r="AM75" s="1015"/>
      <c r="AN75" s="1015"/>
      <c r="AO75" s="1016"/>
      <c r="AP75" s="1014" t="s">
        <v>548</v>
      </c>
      <c r="AQ75" s="1015"/>
      <c r="AR75" s="1015"/>
      <c r="AS75" s="1015"/>
      <c r="AT75" s="1016"/>
      <c r="AU75" s="1014" t="s">
        <v>548</v>
      </c>
      <c r="AV75" s="1015"/>
      <c r="AW75" s="1015"/>
      <c r="AX75" s="1015"/>
      <c r="AY75" s="1016"/>
      <c r="AZ75" s="1008"/>
      <c r="BA75" s="1008"/>
      <c r="BB75" s="1008"/>
      <c r="BC75" s="1008"/>
      <c r="BD75" s="1009"/>
      <c r="BE75" s="224"/>
      <c r="BF75" s="224"/>
      <c r="BG75" s="224"/>
      <c r="BH75" s="224"/>
      <c r="BI75" s="224"/>
      <c r="BJ75" s="224"/>
      <c r="BK75" s="224"/>
      <c r="BL75" s="224"/>
      <c r="BM75" s="224"/>
      <c r="BN75" s="224"/>
      <c r="BO75" s="224"/>
      <c r="BP75" s="224"/>
      <c r="BQ75" s="221">
        <v>69</v>
      </c>
      <c r="BR75" s="226"/>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3"/>
    </row>
    <row r="76" spans="1:131" ht="26.25" customHeight="1" x14ac:dyDescent="0.2">
      <c r="A76" s="221">
        <v>9</v>
      </c>
      <c r="B76" s="1010" t="s">
        <v>557</v>
      </c>
      <c r="C76" s="1011"/>
      <c r="D76" s="1011"/>
      <c r="E76" s="1011"/>
      <c r="F76" s="1011"/>
      <c r="G76" s="1011"/>
      <c r="H76" s="1011"/>
      <c r="I76" s="1011"/>
      <c r="J76" s="1011"/>
      <c r="K76" s="1011"/>
      <c r="L76" s="1011"/>
      <c r="M76" s="1011"/>
      <c r="N76" s="1011"/>
      <c r="O76" s="1011"/>
      <c r="P76" s="1012"/>
      <c r="Q76" s="1017">
        <v>739</v>
      </c>
      <c r="R76" s="1015"/>
      <c r="S76" s="1015"/>
      <c r="T76" s="1015"/>
      <c r="U76" s="1016"/>
      <c r="V76" s="1014">
        <v>371</v>
      </c>
      <c r="W76" s="1015"/>
      <c r="X76" s="1015"/>
      <c r="Y76" s="1015"/>
      <c r="Z76" s="1016"/>
      <c r="AA76" s="1014">
        <v>368</v>
      </c>
      <c r="AB76" s="1015"/>
      <c r="AC76" s="1015"/>
      <c r="AD76" s="1015"/>
      <c r="AE76" s="1016"/>
      <c r="AF76" s="1014">
        <v>368</v>
      </c>
      <c r="AG76" s="1015"/>
      <c r="AH76" s="1015"/>
      <c r="AI76" s="1015"/>
      <c r="AJ76" s="1016"/>
      <c r="AK76" s="1014" t="s">
        <v>548</v>
      </c>
      <c r="AL76" s="1015"/>
      <c r="AM76" s="1015"/>
      <c r="AN76" s="1015"/>
      <c r="AO76" s="1016"/>
      <c r="AP76" s="1014" t="s">
        <v>548</v>
      </c>
      <c r="AQ76" s="1015"/>
      <c r="AR76" s="1015"/>
      <c r="AS76" s="1015"/>
      <c r="AT76" s="1016"/>
      <c r="AU76" s="1014" t="s">
        <v>548</v>
      </c>
      <c r="AV76" s="1015"/>
      <c r="AW76" s="1015"/>
      <c r="AX76" s="1015"/>
      <c r="AY76" s="1016"/>
      <c r="AZ76" s="1008"/>
      <c r="BA76" s="1008"/>
      <c r="BB76" s="1008"/>
      <c r="BC76" s="1008"/>
      <c r="BD76" s="1009"/>
      <c r="BE76" s="224"/>
      <c r="BF76" s="224"/>
      <c r="BG76" s="224"/>
      <c r="BH76" s="224"/>
      <c r="BI76" s="224"/>
      <c r="BJ76" s="224"/>
      <c r="BK76" s="224"/>
      <c r="BL76" s="224"/>
      <c r="BM76" s="224"/>
      <c r="BN76" s="224"/>
      <c r="BO76" s="224"/>
      <c r="BP76" s="224"/>
      <c r="BQ76" s="221">
        <v>70</v>
      </c>
      <c r="BR76" s="226"/>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3"/>
    </row>
    <row r="77" spans="1:131" ht="26.25" customHeight="1" x14ac:dyDescent="0.2">
      <c r="A77" s="221">
        <v>10</v>
      </c>
      <c r="B77" s="1010" t="s">
        <v>558</v>
      </c>
      <c r="C77" s="1011"/>
      <c r="D77" s="1011"/>
      <c r="E77" s="1011"/>
      <c r="F77" s="1011"/>
      <c r="G77" s="1011"/>
      <c r="H77" s="1011"/>
      <c r="I77" s="1011"/>
      <c r="J77" s="1011"/>
      <c r="K77" s="1011"/>
      <c r="L77" s="1011"/>
      <c r="M77" s="1011"/>
      <c r="N77" s="1011"/>
      <c r="O77" s="1011"/>
      <c r="P77" s="1012"/>
      <c r="Q77" s="1017">
        <v>257</v>
      </c>
      <c r="R77" s="1015"/>
      <c r="S77" s="1015"/>
      <c r="T77" s="1015"/>
      <c r="U77" s="1016"/>
      <c r="V77" s="1014">
        <v>221</v>
      </c>
      <c r="W77" s="1015"/>
      <c r="X77" s="1015"/>
      <c r="Y77" s="1015"/>
      <c r="Z77" s="1016"/>
      <c r="AA77" s="1014">
        <v>36</v>
      </c>
      <c r="AB77" s="1015"/>
      <c r="AC77" s="1015"/>
      <c r="AD77" s="1015"/>
      <c r="AE77" s="1016"/>
      <c r="AF77" s="1014">
        <v>36</v>
      </c>
      <c r="AG77" s="1015"/>
      <c r="AH77" s="1015"/>
      <c r="AI77" s="1015"/>
      <c r="AJ77" s="1016"/>
      <c r="AK77" s="1014">
        <v>255</v>
      </c>
      <c r="AL77" s="1015"/>
      <c r="AM77" s="1015"/>
      <c r="AN77" s="1015"/>
      <c r="AO77" s="1016"/>
      <c r="AP77" s="1014" t="s">
        <v>548</v>
      </c>
      <c r="AQ77" s="1015"/>
      <c r="AR77" s="1015"/>
      <c r="AS77" s="1015"/>
      <c r="AT77" s="1016"/>
      <c r="AU77" s="1014" t="s">
        <v>548</v>
      </c>
      <c r="AV77" s="1015"/>
      <c r="AW77" s="1015"/>
      <c r="AX77" s="1015"/>
      <c r="AY77" s="1016"/>
      <c r="AZ77" s="1008"/>
      <c r="BA77" s="1008"/>
      <c r="BB77" s="1008"/>
      <c r="BC77" s="1008"/>
      <c r="BD77" s="1009"/>
      <c r="BE77" s="224"/>
      <c r="BF77" s="224"/>
      <c r="BG77" s="224"/>
      <c r="BH77" s="224"/>
      <c r="BI77" s="224"/>
      <c r="BJ77" s="224"/>
      <c r="BK77" s="224"/>
      <c r="BL77" s="224"/>
      <c r="BM77" s="224"/>
      <c r="BN77" s="224"/>
      <c r="BO77" s="224"/>
      <c r="BP77" s="224"/>
      <c r="BQ77" s="221">
        <v>71</v>
      </c>
      <c r="BR77" s="226"/>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3"/>
    </row>
    <row r="78" spans="1:131" ht="26.25" customHeight="1" x14ac:dyDescent="0.2">
      <c r="A78" s="221">
        <v>11</v>
      </c>
      <c r="B78" s="1010" t="s">
        <v>559</v>
      </c>
      <c r="C78" s="1011"/>
      <c r="D78" s="1011"/>
      <c r="E78" s="1011"/>
      <c r="F78" s="1011"/>
      <c r="G78" s="1011"/>
      <c r="H78" s="1011"/>
      <c r="I78" s="1011"/>
      <c r="J78" s="1011"/>
      <c r="K78" s="1011"/>
      <c r="L78" s="1011"/>
      <c r="M78" s="1011"/>
      <c r="N78" s="1011"/>
      <c r="O78" s="1011"/>
      <c r="P78" s="1012"/>
      <c r="Q78" s="1013">
        <v>101</v>
      </c>
      <c r="R78" s="1007"/>
      <c r="S78" s="1007"/>
      <c r="T78" s="1007"/>
      <c r="U78" s="1007"/>
      <c r="V78" s="1007">
        <v>91</v>
      </c>
      <c r="W78" s="1007"/>
      <c r="X78" s="1007"/>
      <c r="Y78" s="1007"/>
      <c r="Z78" s="1007"/>
      <c r="AA78" s="1007">
        <v>11</v>
      </c>
      <c r="AB78" s="1007"/>
      <c r="AC78" s="1007"/>
      <c r="AD78" s="1007"/>
      <c r="AE78" s="1007"/>
      <c r="AF78" s="1007">
        <v>11</v>
      </c>
      <c r="AG78" s="1007"/>
      <c r="AH78" s="1007"/>
      <c r="AI78" s="1007"/>
      <c r="AJ78" s="1007"/>
      <c r="AK78" s="1007">
        <v>28</v>
      </c>
      <c r="AL78" s="1007"/>
      <c r="AM78" s="1007"/>
      <c r="AN78" s="1007"/>
      <c r="AO78" s="1007"/>
      <c r="AP78" s="1014" t="s">
        <v>548</v>
      </c>
      <c r="AQ78" s="1015"/>
      <c r="AR78" s="1015"/>
      <c r="AS78" s="1015"/>
      <c r="AT78" s="1016"/>
      <c r="AU78" s="1014" t="s">
        <v>548</v>
      </c>
      <c r="AV78" s="1015"/>
      <c r="AW78" s="1015"/>
      <c r="AX78" s="1015"/>
      <c r="AY78" s="1016"/>
      <c r="AZ78" s="1008"/>
      <c r="BA78" s="1008"/>
      <c r="BB78" s="1008"/>
      <c r="BC78" s="1008"/>
      <c r="BD78" s="1009"/>
      <c r="BE78" s="224"/>
      <c r="BF78" s="224"/>
      <c r="BG78" s="224"/>
      <c r="BH78" s="224"/>
      <c r="BI78" s="224"/>
      <c r="BJ78" s="213"/>
      <c r="BK78" s="213"/>
      <c r="BL78" s="213"/>
      <c r="BM78" s="213"/>
      <c r="BN78" s="213"/>
      <c r="BO78" s="224"/>
      <c r="BP78" s="224"/>
      <c r="BQ78" s="221">
        <v>72</v>
      </c>
      <c r="BR78" s="226"/>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3"/>
    </row>
    <row r="79" spans="1:131" ht="26.25" customHeight="1" x14ac:dyDescent="0.2">
      <c r="A79" s="221">
        <v>12</v>
      </c>
      <c r="B79" s="1010" t="s">
        <v>560</v>
      </c>
      <c r="C79" s="1011"/>
      <c r="D79" s="1011"/>
      <c r="E79" s="1011"/>
      <c r="F79" s="1011"/>
      <c r="G79" s="1011"/>
      <c r="H79" s="1011"/>
      <c r="I79" s="1011"/>
      <c r="J79" s="1011"/>
      <c r="K79" s="1011"/>
      <c r="L79" s="1011"/>
      <c r="M79" s="1011"/>
      <c r="N79" s="1011"/>
      <c r="O79" s="1011"/>
      <c r="P79" s="1012"/>
      <c r="Q79" s="1013">
        <v>4</v>
      </c>
      <c r="R79" s="1007"/>
      <c r="S79" s="1007"/>
      <c r="T79" s="1007"/>
      <c r="U79" s="1007"/>
      <c r="V79" s="1007">
        <v>2</v>
      </c>
      <c r="W79" s="1007"/>
      <c r="X79" s="1007"/>
      <c r="Y79" s="1007"/>
      <c r="Z79" s="1007"/>
      <c r="AA79" s="1007">
        <v>2</v>
      </c>
      <c r="AB79" s="1007"/>
      <c r="AC79" s="1007"/>
      <c r="AD79" s="1007"/>
      <c r="AE79" s="1007"/>
      <c r="AF79" s="1007">
        <v>2</v>
      </c>
      <c r="AG79" s="1007"/>
      <c r="AH79" s="1007"/>
      <c r="AI79" s="1007"/>
      <c r="AJ79" s="1007"/>
      <c r="AK79" s="1007" t="s">
        <v>548</v>
      </c>
      <c r="AL79" s="1007"/>
      <c r="AM79" s="1007"/>
      <c r="AN79" s="1007"/>
      <c r="AO79" s="1007"/>
      <c r="AP79" s="1014" t="s">
        <v>548</v>
      </c>
      <c r="AQ79" s="1015"/>
      <c r="AR79" s="1015"/>
      <c r="AS79" s="1015"/>
      <c r="AT79" s="1016"/>
      <c r="AU79" s="1014" t="s">
        <v>548</v>
      </c>
      <c r="AV79" s="1015"/>
      <c r="AW79" s="1015"/>
      <c r="AX79" s="1015"/>
      <c r="AY79" s="1016"/>
      <c r="AZ79" s="1008"/>
      <c r="BA79" s="1008"/>
      <c r="BB79" s="1008"/>
      <c r="BC79" s="1008"/>
      <c r="BD79" s="1009"/>
      <c r="BE79" s="224"/>
      <c r="BF79" s="224"/>
      <c r="BG79" s="224"/>
      <c r="BH79" s="224"/>
      <c r="BI79" s="224"/>
      <c r="BJ79" s="213"/>
      <c r="BK79" s="213"/>
      <c r="BL79" s="213"/>
      <c r="BM79" s="213"/>
      <c r="BN79" s="213"/>
      <c r="BO79" s="224"/>
      <c r="BP79" s="224"/>
      <c r="BQ79" s="221">
        <v>73</v>
      </c>
      <c r="BR79" s="226"/>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3"/>
    </row>
    <row r="80" spans="1:131" ht="26.25" customHeight="1" x14ac:dyDescent="0.2">
      <c r="A80" s="221">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4"/>
      <c r="BF80" s="224"/>
      <c r="BG80" s="224"/>
      <c r="BH80" s="224"/>
      <c r="BI80" s="224"/>
      <c r="BJ80" s="224"/>
      <c r="BK80" s="224"/>
      <c r="BL80" s="224"/>
      <c r="BM80" s="224"/>
      <c r="BN80" s="224"/>
      <c r="BO80" s="224"/>
      <c r="BP80" s="224"/>
      <c r="BQ80" s="221">
        <v>74</v>
      </c>
      <c r="BR80" s="226"/>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3"/>
    </row>
    <row r="81" spans="1:131" ht="26.25" customHeight="1" x14ac:dyDescent="0.2">
      <c r="A81" s="221">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4"/>
      <c r="BF81" s="224"/>
      <c r="BG81" s="224"/>
      <c r="BH81" s="224"/>
      <c r="BI81" s="224"/>
      <c r="BJ81" s="224"/>
      <c r="BK81" s="224"/>
      <c r="BL81" s="224"/>
      <c r="BM81" s="224"/>
      <c r="BN81" s="224"/>
      <c r="BO81" s="224"/>
      <c r="BP81" s="224"/>
      <c r="BQ81" s="221">
        <v>75</v>
      </c>
      <c r="BR81" s="226"/>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3"/>
    </row>
    <row r="82" spans="1:131" ht="26.25" customHeight="1" x14ac:dyDescent="0.2">
      <c r="A82" s="221">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4"/>
      <c r="BF82" s="224"/>
      <c r="BG82" s="224"/>
      <c r="BH82" s="224"/>
      <c r="BI82" s="224"/>
      <c r="BJ82" s="224"/>
      <c r="BK82" s="224"/>
      <c r="BL82" s="224"/>
      <c r="BM82" s="224"/>
      <c r="BN82" s="224"/>
      <c r="BO82" s="224"/>
      <c r="BP82" s="224"/>
      <c r="BQ82" s="221">
        <v>76</v>
      </c>
      <c r="BR82" s="226"/>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3"/>
    </row>
    <row r="83" spans="1:131" ht="26.25" customHeight="1" x14ac:dyDescent="0.2">
      <c r="A83" s="221">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4"/>
      <c r="BF83" s="224"/>
      <c r="BG83" s="224"/>
      <c r="BH83" s="224"/>
      <c r="BI83" s="224"/>
      <c r="BJ83" s="224"/>
      <c r="BK83" s="224"/>
      <c r="BL83" s="224"/>
      <c r="BM83" s="224"/>
      <c r="BN83" s="224"/>
      <c r="BO83" s="224"/>
      <c r="BP83" s="224"/>
      <c r="BQ83" s="221">
        <v>77</v>
      </c>
      <c r="BR83" s="226"/>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3"/>
    </row>
    <row r="84" spans="1:131" ht="26.25" customHeight="1" x14ac:dyDescent="0.2">
      <c r="A84" s="221">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4"/>
      <c r="BF84" s="224"/>
      <c r="BG84" s="224"/>
      <c r="BH84" s="224"/>
      <c r="BI84" s="224"/>
      <c r="BJ84" s="224"/>
      <c r="BK84" s="224"/>
      <c r="BL84" s="224"/>
      <c r="BM84" s="224"/>
      <c r="BN84" s="224"/>
      <c r="BO84" s="224"/>
      <c r="BP84" s="224"/>
      <c r="BQ84" s="221">
        <v>78</v>
      </c>
      <c r="BR84" s="226"/>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3"/>
    </row>
    <row r="85" spans="1:131" ht="26.25" customHeight="1" x14ac:dyDescent="0.2">
      <c r="A85" s="221">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4"/>
      <c r="BF85" s="224"/>
      <c r="BG85" s="224"/>
      <c r="BH85" s="224"/>
      <c r="BI85" s="224"/>
      <c r="BJ85" s="224"/>
      <c r="BK85" s="224"/>
      <c r="BL85" s="224"/>
      <c r="BM85" s="224"/>
      <c r="BN85" s="224"/>
      <c r="BO85" s="224"/>
      <c r="BP85" s="224"/>
      <c r="BQ85" s="221">
        <v>79</v>
      </c>
      <c r="BR85" s="226"/>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3"/>
    </row>
    <row r="86" spans="1:131" ht="26.25" customHeight="1" x14ac:dyDescent="0.2">
      <c r="A86" s="221">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4"/>
      <c r="BF86" s="224"/>
      <c r="BG86" s="224"/>
      <c r="BH86" s="224"/>
      <c r="BI86" s="224"/>
      <c r="BJ86" s="224"/>
      <c r="BK86" s="224"/>
      <c r="BL86" s="224"/>
      <c r="BM86" s="224"/>
      <c r="BN86" s="224"/>
      <c r="BO86" s="224"/>
      <c r="BP86" s="224"/>
      <c r="BQ86" s="221">
        <v>80</v>
      </c>
      <c r="BR86" s="226"/>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3"/>
    </row>
    <row r="87" spans="1:131" ht="26.25" customHeight="1" x14ac:dyDescent="0.2">
      <c r="A87" s="227">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4"/>
      <c r="BF87" s="224"/>
      <c r="BG87" s="224"/>
      <c r="BH87" s="224"/>
      <c r="BI87" s="224"/>
      <c r="BJ87" s="224"/>
      <c r="BK87" s="224"/>
      <c r="BL87" s="224"/>
      <c r="BM87" s="224"/>
      <c r="BN87" s="224"/>
      <c r="BO87" s="224"/>
      <c r="BP87" s="224"/>
      <c r="BQ87" s="221">
        <v>81</v>
      </c>
      <c r="BR87" s="226"/>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3"/>
    </row>
    <row r="88" spans="1:131" ht="26.25" customHeight="1" thickBot="1" x14ac:dyDescent="0.25">
      <c r="A88" s="223" t="s">
        <v>376</v>
      </c>
      <c r="B88" s="973" t="s">
        <v>402</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6561</v>
      </c>
      <c r="AG88" s="995"/>
      <c r="AH88" s="995"/>
      <c r="AI88" s="995"/>
      <c r="AJ88" s="995"/>
      <c r="AK88" s="999"/>
      <c r="AL88" s="999"/>
      <c r="AM88" s="999"/>
      <c r="AN88" s="999"/>
      <c r="AO88" s="999"/>
      <c r="AP88" s="995">
        <v>15924</v>
      </c>
      <c r="AQ88" s="995"/>
      <c r="AR88" s="995"/>
      <c r="AS88" s="995"/>
      <c r="AT88" s="995"/>
      <c r="AU88" s="995">
        <v>466</v>
      </c>
      <c r="AV88" s="995"/>
      <c r="AW88" s="995"/>
      <c r="AX88" s="995"/>
      <c r="AY88" s="995"/>
      <c r="AZ88" s="996"/>
      <c r="BA88" s="996"/>
      <c r="BB88" s="996"/>
      <c r="BC88" s="996"/>
      <c r="BD88" s="997"/>
      <c r="BE88" s="224"/>
      <c r="BF88" s="224"/>
      <c r="BG88" s="224"/>
      <c r="BH88" s="224"/>
      <c r="BI88" s="224"/>
      <c r="BJ88" s="224"/>
      <c r="BK88" s="224"/>
      <c r="BL88" s="224"/>
      <c r="BM88" s="224"/>
      <c r="BN88" s="224"/>
      <c r="BO88" s="224"/>
      <c r="BP88" s="224"/>
      <c r="BQ88" s="221">
        <v>82</v>
      </c>
      <c r="BR88" s="226"/>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3"/>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3"/>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3"/>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3"/>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3"/>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3"/>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3"/>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3"/>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3"/>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3"/>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3"/>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3"/>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3"/>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3"/>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73" t="s">
        <v>403</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f>SUM(CR7:CV11)</f>
        <v>272</v>
      </c>
      <c r="CS102" s="989"/>
      <c r="CT102" s="989"/>
      <c r="CU102" s="989"/>
      <c r="CV102" s="990"/>
      <c r="CW102" s="988">
        <f>SUM(CW7:DA11)</f>
        <v>174</v>
      </c>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3"/>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76" t="s">
        <v>404</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3"/>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77" t="s">
        <v>405</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3"/>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3"/>
      <c r="BR105" s="213"/>
      <c r="BS105" s="213"/>
      <c r="BT105" s="213"/>
      <c r="BU105" s="213"/>
      <c r="BV105" s="213"/>
      <c r="BW105" s="213"/>
      <c r="BX105" s="213"/>
      <c r="BY105" s="213"/>
      <c r="BZ105" s="213"/>
      <c r="CA105" s="213"/>
      <c r="CB105" s="213"/>
      <c r="CC105" s="213"/>
      <c r="CD105" s="213"/>
      <c r="CE105" s="213"/>
      <c r="CF105" s="213"/>
      <c r="CG105" s="213"/>
      <c r="CH105" s="213"/>
      <c r="CI105" s="213"/>
      <c r="CJ105" s="213"/>
      <c r="CK105" s="213"/>
      <c r="CL105" s="213"/>
      <c r="CM105" s="213"/>
      <c r="CN105" s="213"/>
      <c r="CO105" s="213"/>
      <c r="CP105" s="213"/>
      <c r="CQ105" s="213"/>
      <c r="CR105" s="213"/>
      <c r="CS105" s="213"/>
      <c r="CT105" s="213"/>
      <c r="CU105" s="213"/>
      <c r="CV105" s="213"/>
      <c r="CW105" s="213"/>
      <c r="CX105" s="213"/>
      <c r="CY105" s="213"/>
      <c r="CZ105" s="213"/>
      <c r="DA105" s="213"/>
      <c r="DB105" s="213"/>
      <c r="DC105" s="213"/>
      <c r="DD105" s="213"/>
      <c r="DE105" s="213"/>
      <c r="DF105" s="213"/>
      <c r="DG105" s="213"/>
      <c r="DH105" s="213"/>
      <c r="DI105" s="213"/>
      <c r="DJ105" s="213"/>
      <c r="DK105" s="213"/>
      <c r="DL105" s="213"/>
      <c r="DM105" s="213"/>
      <c r="DN105" s="213"/>
      <c r="DO105" s="213"/>
      <c r="DP105" s="213"/>
      <c r="DQ105" s="213"/>
      <c r="DR105" s="213"/>
      <c r="DS105" s="213"/>
      <c r="DT105" s="213"/>
      <c r="DU105" s="213"/>
      <c r="DV105" s="213"/>
      <c r="DW105" s="213"/>
      <c r="DX105" s="213"/>
      <c r="DY105" s="213"/>
      <c r="DZ105" s="213"/>
      <c r="EA105" s="213"/>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3"/>
      <c r="BR106" s="213"/>
      <c r="BS106" s="213"/>
      <c r="BT106" s="213"/>
      <c r="BU106" s="213"/>
      <c r="BV106" s="213"/>
      <c r="BW106" s="213"/>
      <c r="BX106" s="213"/>
      <c r="BY106" s="213"/>
      <c r="BZ106" s="213"/>
      <c r="CA106" s="213"/>
      <c r="CB106" s="213"/>
      <c r="CC106" s="213"/>
      <c r="CD106" s="213"/>
      <c r="CE106" s="213"/>
      <c r="CF106" s="213"/>
      <c r="CG106" s="213"/>
      <c r="CH106" s="213"/>
      <c r="CI106" s="213"/>
      <c r="CJ106" s="213"/>
      <c r="CK106" s="213"/>
      <c r="CL106" s="213"/>
      <c r="CM106" s="213"/>
      <c r="CN106" s="213"/>
      <c r="CO106" s="213"/>
      <c r="CP106" s="213"/>
      <c r="CQ106" s="213"/>
      <c r="CR106" s="213"/>
      <c r="CS106" s="213"/>
      <c r="CT106" s="213"/>
      <c r="CU106" s="213"/>
      <c r="CV106" s="213"/>
      <c r="CW106" s="213"/>
      <c r="CX106" s="213"/>
      <c r="CY106" s="213"/>
      <c r="CZ106" s="213"/>
      <c r="DA106" s="213"/>
      <c r="DB106" s="213"/>
      <c r="DC106" s="213"/>
      <c r="DD106" s="213"/>
      <c r="DE106" s="213"/>
      <c r="DF106" s="213"/>
      <c r="DG106" s="213"/>
      <c r="DH106" s="213"/>
      <c r="DI106" s="213"/>
      <c r="DJ106" s="213"/>
      <c r="DK106" s="213"/>
      <c r="DL106" s="213"/>
      <c r="DM106" s="213"/>
      <c r="DN106" s="213"/>
      <c r="DO106" s="213"/>
      <c r="DP106" s="213"/>
      <c r="DQ106" s="213"/>
      <c r="DR106" s="213"/>
      <c r="DS106" s="213"/>
      <c r="DT106" s="213"/>
      <c r="DU106" s="213"/>
      <c r="DV106" s="213"/>
      <c r="DW106" s="213"/>
      <c r="DX106" s="213"/>
      <c r="DY106" s="213"/>
      <c r="DZ106" s="213"/>
      <c r="EA106" s="213"/>
    </row>
    <row r="107" spans="1:131" s="213" customFormat="1" ht="26.25" customHeight="1" thickBot="1" x14ac:dyDescent="0.25">
      <c r="A107" s="232" t="s">
        <v>406</v>
      </c>
      <c r="B107" s="233"/>
      <c r="C107" s="233"/>
      <c r="D107" s="233"/>
      <c r="E107" s="233"/>
      <c r="F107" s="233"/>
      <c r="G107" s="233"/>
      <c r="H107" s="233"/>
      <c r="I107" s="233"/>
      <c r="J107" s="233"/>
      <c r="K107" s="233"/>
      <c r="L107" s="233"/>
      <c r="M107" s="233"/>
      <c r="N107" s="233"/>
      <c r="O107" s="233"/>
      <c r="P107" s="233"/>
      <c r="Q107" s="233"/>
      <c r="R107" s="233"/>
      <c r="S107" s="233"/>
      <c r="T107" s="233"/>
      <c r="U107" s="233"/>
      <c r="V107" s="233"/>
      <c r="W107" s="233"/>
      <c r="X107" s="233"/>
      <c r="Y107" s="233"/>
      <c r="Z107" s="233"/>
      <c r="AA107" s="233"/>
      <c r="AB107" s="233"/>
      <c r="AC107" s="233"/>
      <c r="AD107" s="233"/>
      <c r="AE107" s="233"/>
      <c r="AF107" s="233"/>
      <c r="AG107" s="233"/>
      <c r="AH107" s="233"/>
      <c r="AI107" s="233"/>
      <c r="AJ107" s="233"/>
      <c r="AK107" s="233"/>
      <c r="AL107" s="233"/>
      <c r="AM107" s="233"/>
      <c r="AN107" s="233"/>
      <c r="AO107" s="233"/>
      <c r="AP107" s="233"/>
      <c r="AQ107" s="233"/>
      <c r="AR107" s="233"/>
      <c r="AS107" s="233"/>
      <c r="AT107" s="233"/>
      <c r="AU107" s="232" t="s">
        <v>407</v>
      </c>
      <c r="AV107" s="233"/>
      <c r="AW107" s="233"/>
      <c r="AX107" s="233"/>
      <c r="AY107" s="233"/>
      <c r="AZ107" s="233"/>
      <c r="BA107" s="233"/>
      <c r="BB107" s="233"/>
      <c r="BC107" s="233"/>
      <c r="BD107" s="233"/>
      <c r="BE107" s="233"/>
      <c r="BF107" s="233"/>
      <c r="BG107" s="233"/>
      <c r="BH107" s="233"/>
      <c r="BI107" s="233"/>
      <c r="BJ107" s="233"/>
      <c r="BK107" s="233"/>
      <c r="BL107" s="233"/>
      <c r="BM107" s="233"/>
      <c r="BN107" s="233"/>
      <c r="BO107" s="233"/>
      <c r="BP107" s="233"/>
      <c r="BQ107" s="233"/>
      <c r="BR107" s="233"/>
      <c r="BS107" s="233"/>
      <c r="BT107" s="233"/>
      <c r="BU107" s="233"/>
      <c r="BV107" s="233"/>
      <c r="BW107" s="233"/>
      <c r="BX107" s="233"/>
      <c r="BY107" s="233"/>
      <c r="BZ107" s="233"/>
      <c r="CA107" s="233"/>
      <c r="CB107" s="233"/>
      <c r="CC107" s="233"/>
      <c r="CD107" s="233"/>
      <c r="CE107" s="233"/>
      <c r="CF107" s="233"/>
      <c r="CG107" s="233"/>
      <c r="CH107" s="233"/>
      <c r="CI107" s="233"/>
      <c r="CJ107" s="233"/>
      <c r="CK107" s="233"/>
      <c r="CL107" s="233"/>
      <c r="CM107" s="233"/>
      <c r="CN107" s="233"/>
      <c r="CO107" s="233"/>
      <c r="CP107" s="233"/>
      <c r="CQ107" s="233"/>
      <c r="CR107" s="233"/>
      <c r="CS107" s="233"/>
      <c r="CT107" s="233"/>
      <c r="CU107" s="233"/>
      <c r="CV107" s="233"/>
      <c r="CW107" s="233"/>
      <c r="CX107" s="233"/>
      <c r="CY107" s="233"/>
      <c r="CZ107" s="233"/>
      <c r="DA107" s="233"/>
      <c r="DB107" s="233"/>
      <c r="DC107" s="233"/>
      <c r="DD107" s="233"/>
      <c r="DE107" s="233"/>
      <c r="DF107" s="233"/>
      <c r="DG107" s="233"/>
      <c r="DH107" s="233"/>
      <c r="DI107" s="233"/>
      <c r="DJ107" s="233"/>
      <c r="DK107" s="233"/>
      <c r="DL107" s="233"/>
      <c r="DM107" s="233"/>
      <c r="DN107" s="233"/>
      <c r="DO107" s="233"/>
      <c r="DP107" s="233"/>
      <c r="DQ107" s="233"/>
      <c r="DR107" s="233"/>
      <c r="DS107" s="233"/>
      <c r="DT107" s="233"/>
      <c r="DU107" s="233"/>
      <c r="DV107" s="233"/>
      <c r="DW107" s="233"/>
      <c r="DX107" s="233"/>
      <c r="DY107" s="233"/>
      <c r="DZ107" s="233"/>
    </row>
    <row r="108" spans="1:131" s="213" customFormat="1" ht="26.25" customHeight="1" x14ac:dyDescent="0.2">
      <c r="A108" s="978" t="s">
        <v>408</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409</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3" customFormat="1" ht="26.25" customHeight="1" x14ac:dyDescent="0.2">
      <c r="A109" s="931" t="s">
        <v>410</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411</v>
      </c>
      <c r="AB109" s="932"/>
      <c r="AC109" s="932"/>
      <c r="AD109" s="932"/>
      <c r="AE109" s="933"/>
      <c r="AF109" s="934" t="s">
        <v>412</v>
      </c>
      <c r="AG109" s="932"/>
      <c r="AH109" s="932"/>
      <c r="AI109" s="932"/>
      <c r="AJ109" s="933"/>
      <c r="AK109" s="934" t="s">
        <v>294</v>
      </c>
      <c r="AL109" s="932"/>
      <c r="AM109" s="932"/>
      <c r="AN109" s="932"/>
      <c r="AO109" s="933"/>
      <c r="AP109" s="934" t="s">
        <v>413</v>
      </c>
      <c r="AQ109" s="932"/>
      <c r="AR109" s="932"/>
      <c r="AS109" s="932"/>
      <c r="AT109" s="965"/>
      <c r="AU109" s="931" t="s">
        <v>410</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411</v>
      </c>
      <c r="BR109" s="932"/>
      <c r="BS109" s="932"/>
      <c r="BT109" s="932"/>
      <c r="BU109" s="933"/>
      <c r="BV109" s="934" t="s">
        <v>412</v>
      </c>
      <c r="BW109" s="932"/>
      <c r="BX109" s="932"/>
      <c r="BY109" s="932"/>
      <c r="BZ109" s="933"/>
      <c r="CA109" s="934" t="s">
        <v>294</v>
      </c>
      <c r="CB109" s="932"/>
      <c r="CC109" s="932"/>
      <c r="CD109" s="932"/>
      <c r="CE109" s="933"/>
      <c r="CF109" s="972" t="s">
        <v>413</v>
      </c>
      <c r="CG109" s="972"/>
      <c r="CH109" s="972"/>
      <c r="CI109" s="972"/>
      <c r="CJ109" s="972"/>
      <c r="CK109" s="934" t="s">
        <v>414</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411</v>
      </c>
      <c r="DH109" s="932"/>
      <c r="DI109" s="932"/>
      <c r="DJ109" s="932"/>
      <c r="DK109" s="933"/>
      <c r="DL109" s="934" t="s">
        <v>412</v>
      </c>
      <c r="DM109" s="932"/>
      <c r="DN109" s="932"/>
      <c r="DO109" s="932"/>
      <c r="DP109" s="933"/>
      <c r="DQ109" s="934" t="s">
        <v>294</v>
      </c>
      <c r="DR109" s="932"/>
      <c r="DS109" s="932"/>
      <c r="DT109" s="932"/>
      <c r="DU109" s="933"/>
      <c r="DV109" s="934" t="s">
        <v>413</v>
      </c>
      <c r="DW109" s="932"/>
      <c r="DX109" s="932"/>
      <c r="DY109" s="932"/>
      <c r="DZ109" s="965"/>
    </row>
    <row r="110" spans="1:131" s="213" customFormat="1" ht="26.25" customHeight="1" x14ac:dyDescent="0.2">
      <c r="A110" s="843" t="s">
        <v>415</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2752346</v>
      </c>
      <c r="AB110" s="925"/>
      <c r="AC110" s="925"/>
      <c r="AD110" s="925"/>
      <c r="AE110" s="926"/>
      <c r="AF110" s="927">
        <v>2770692</v>
      </c>
      <c r="AG110" s="925"/>
      <c r="AH110" s="925"/>
      <c r="AI110" s="925"/>
      <c r="AJ110" s="926"/>
      <c r="AK110" s="927">
        <v>2680837</v>
      </c>
      <c r="AL110" s="925"/>
      <c r="AM110" s="925"/>
      <c r="AN110" s="925"/>
      <c r="AO110" s="926"/>
      <c r="AP110" s="928">
        <v>16.8</v>
      </c>
      <c r="AQ110" s="929"/>
      <c r="AR110" s="929"/>
      <c r="AS110" s="929"/>
      <c r="AT110" s="930"/>
      <c r="AU110" s="966" t="s">
        <v>69</v>
      </c>
      <c r="AV110" s="967"/>
      <c r="AW110" s="967"/>
      <c r="AX110" s="967"/>
      <c r="AY110" s="967"/>
      <c r="AZ110" s="896" t="s">
        <v>416</v>
      </c>
      <c r="BA110" s="844"/>
      <c r="BB110" s="844"/>
      <c r="BC110" s="844"/>
      <c r="BD110" s="844"/>
      <c r="BE110" s="844"/>
      <c r="BF110" s="844"/>
      <c r="BG110" s="844"/>
      <c r="BH110" s="844"/>
      <c r="BI110" s="844"/>
      <c r="BJ110" s="844"/>
      <c r="BK110" s="844"/>
      <c r="BL110" s="844"/>
      <c r="BM110" s="844"/>
      <c r="BN110" s="844"/>
      <c r="BO110" s="844"/>
      <c r="BP110" s="845"/>
      <c r="BQ110" s="897">
        <v>31825003</v>
      </c>
      <c r="BR110" s="878"/>
      <c r="BS110" s="878"/>
      <c r="BT110" s="878"/>
      <c r="BU110" s="878"/>
      <c r="BV110" s="878">
        <v>29886093</v>
      </c>
      <c r="BW110" s="878"/>
      <c r="BX110" s="878"/>
      <c r="BY110" s="878"/>
      <c r="BZ110" s="878"/>
      <c r="CA110" s="878">
        <v>32553162</v>
      </c>
      <c r="CB110" s="878"/>
      <c r="CC110" s="878"/>
      <c r="CD110" s="878"/>
      <c r="CE110" s="878"/>
      <c r="CF110" s="902">
        <v>203.9</v>
      </c>
      <c r="CG110" s="903"/>
      <c r="CH110" s="903"/>
      <c r="CI110" s="903"/>
      <c r="CJ110" s="903"/>
      <c r="CK110" s="962" t="s">
        <v>417</v>
      </c>
      <c r="CL110" s="855"/>
      <c r="CM110" s="896" t="s">
        <v>418</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3" customFormat="1" ht="26.25" customHeight="1" x14ac:dyDescent="0.2">
      <c r="A111" s="810" t="s">
        <v>419</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420</v>
      </c>
      <c r="BA111" s="788"/>
      <c r="BB111" s="788"/>
      <c r="BC111" s="788"/>
      <c r="BD111" s="788"/>
      <c r="BE111" s="788"/>
      <c r="BF111" s="788"/>
      <c r="BG111" s="788"/>
      <c r="BH111" s="788"/>
      <c r="BI111" s="788"/>
      <c r="BJ111" s="788"/>
      <c r="BK111" s="788"/>
      <c r="BL111" s="788"/>
      <c r="BM111" s="788"/>
      <c r="BN111" s="788"/>
      <c r="BO111" s="788"/>
      <c r="BP111" s="789"/>
      <c r="BQ111" s="852">
        <v>364703</v>
      </c>
      <c r="BR111" s="853"/>
      <c r="BS111" s="853"/>
      <c r="BT111" s="853"/>
      <c r="BU111" s="853"/>
      <c r="BV111" s="853">
        <v>324335</v>
      </c>
      <c r="BW111" s="853"/>
      <c r="BX111" s="853"/>
      <c r="BY111" s="853"/>
      <c r="BZ111" s="853"/>
      <c r="CA111" s="853">
        <v>283437</v>
      </c>
      <c r="CB111" s="853"/>
      <c r="CC111" s="853"/>
      <c r="CD111" s="853"/>
      <c r="CE111" s="853"/>
      <c r="CF111" s="911">
        <v>1.8</v>
      </c>
      <c r="CG111" s="912"/>
      <c r="CH111" s="912"/>
      <c r="CI111" s="912"/>
      <c r="CJ111" s="912"/>
      <c r="CK111" s="963"/>
      <c r="CL111" s="857"/>
      <c r="CM111" s="851" t="s">
        <v>421</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3" customFormat="1" ht="26.25" customHeight="1" x14ac:dyDescent="0.2">
      <c r="A112" s="948" t="s">
        <v>422</v>
      </c>
      <c r="B112" s="949"/>
      <c r="C112" s="788" t="s">
        <v>423</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424</v>
      </c>
      <c r="BA112" s="788"/>
      <c r="BB112" s="788"/>
      <c r="BC112" s="788"/>
      <c r="BD112" s="788"/>
      <c r="BE112" s="788"/>
      <c r="BF112" s="788"/>
      <c r="BG112" s="788"/>
      <c r="BH112" s="788"/>
      <c r="BI112" s="788"/>
      <c r="BJ112" s="788"/>
      <c r="BK112" s="788"/>
      <c r="BL112" s="788"/>
      <c r="BM112" s="788"/>
      <c r="BN112" s="788"/>
      <c r="BO112" s="788"/>
      <c r="BP112" s="789"/>
      <c r="BQ112" s="852">
        <v>7083742</v>
      </c>
      <c r="BR112" s="853"/>
      <c r="BS112" s="853"/>
      <c r="BT112" s="853"/>
      <c r="BU112" s="853"/>
      <c r="BV112" s="853">
        <v>7043018</v>
      </c>
      <c r="BW112" s="853"/>
      <c r="BX112" s="853"/>
      <c r="BY112" s="853"/>
      <c r="BZ112" s="853"/>
      <c r="CA112" s="853">
        <v>7073601</v>
      </c>
      <c r="CB112" s="853"/>
      <c r="CC112" s="853"/>
      <c r="CD112" s="853"/>
      <c r="CE112" s="853"/>
      <c r="CF112" s="911">
        <v>44.3</v>
      </c>
      <c r="CG112" s="912"/>
      <c r="CH112" s="912"/>
      <c r="CI112" s="912"/>
      <c r="CJ112" s="912"/>
      <c r="CK112" s="963"/>
      <c r="CL112" s="857"/>
      <c r="CM112" s="851" t="s">
        <v>425</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3" customFormat="1" ht="26.25" customHeight="1" x14ac:dyDescent="0.2">
      <c r="A113" s="950"/>
      <c r="B113" s="951"/>
      <c r="C113" s="788" t="s">
        <v>426</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653562</v>
      </c>
      <c r="AB113" s="955"/>
      <c r="AC113" s="955"/>
      <c r="AD113" s="955"/>
      <c r="AE113" s="956"/>
      <c r="AF113" s="957">
        <v>704685</v>
      </c>
      <c r="AG113" s="955"/>
      <c r="AH113" s="955"/>
      <c r="AI113" s="955"/>
      <c r="AJ113" s="956"/>
      <c r="AK113" s="957">
        <v>726486</v>
      </c>
      <c r="AL113" s="955"/>
      <c r="AM113" s="955"/>
      <c r="AN113" s="955"/>
      <c r="AO113" s="956"/>
      <c r="AP113" s="958">
        <v>4.5999999999999996</v>
      </c>
      <c r="AQ113" s="959"/>
      <c r="AR113" s="959"/>
      <c r="AS113" s="959"/>
      <c r="AT113" s="960"/>
      <c r="AU113" s="968"/>
      <c r="AV113" s="969"/>
      <c r="AW113" s="969"/>
      <c r="AX113" s="969"/>
      <c r="AY113" s="969"/>
      <c r="AZ113" s="851" t="s">
        <v>427</v>
      </c>
      <c r="BA113" s="788"/>
      <c r="BB113" s="788"/>
      <c r="BC113" s="788"/>
      <c r="BD113" s="788"/>
      <c r="BE113" s="788"/>
      <c r="BF113" s="788"/>
      <c r="BG113" s="788"/>
      <c r="BH113" s="788"/>
      <c r="BI113" s="788"/>
      <c r="BJ113" s="788"/>
      <c r="BK113" s="788"/>
      <c r="BL113" s="788"/>
      <c r="BM113" s="788"/>
      <c r="BN113" s="788"/>
      <c r="BO113" s="788"/>
      <c r="BP113" s="789"/>
      <c r="BQ113" s="852">
        <v>864878</v>
      </c>
      <c r="BR113" s="853"/>
      <c r="BS113" s="853"/>
      <c r="BT113" s="853"/>
      <c r="BU113" s="853"/>
      <c r="BV113" s="853">
        <v>813290</v>
      </c>
      <c r="BW113" s="853"/>
      <c r="BX113" s="853"/>
      <c r="BY113" s="853"/>
      <c r="BZ113" s="853"/>
      <c r="CA113" s="853">
        <v>466424</v>
      </c>
      <c r="CB113" s="853"/>
      <c r="CC113" s="853"/>
      <c r="CD113" s="853"/>
      <c r="CE113" s="853"/>
      <c r="CF113" s="911">
        <v>2.9</v>
      </c>
      <c r="CG113" s="912"/>
      <c r="CH113" s="912"/>
      <c r="CI113" s="912"/>
      <c r="CJ113" s="912"/>
      <c r="CK113" s="963"/>
      <c r="CL113" s="857"/>
      <c r="CM113" s="851" t="s">
        <v>428</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3" customFormat="1" ht="26.25" customHeight="1" x14ac:dyDescent="0.2">
      <c r="A114" s="950"/>
      <c r="B114" s="951"/>
      <c r="C114" s="788" t="s">
        <v>429</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9686</v>
      </c>
      <c r="AB114" s="816"/>
      <c r="AC114" s="816"/>
      <c r="AD114" s="816"/>
      <c r="AE114" s="817"/>
      <c r="AF114" s="818">
        <v>1452</v>
      </c>
      <c r="AG114" s="816"/>
      <c r="AH114" s="816"/>
      <c r="AI114" s="816"/>
      <c r="AJ114" s="817"/>
      <c r="AK114" s="818">
        <v>7465</v>
      </c>
      <c r="AL114" s="816"/>
      <c r="AM114" s="816"/>
      <c r="AN114" s="816"/>
      <c r="AO114" s="817"/>
      <c r="AP114" s="860">
        <v>0</v>
      </c>
      <c r="AQ114" s="861"/>
      <c r="AR114" s="861"/>
      <c r="AS114" s="861"/>
      <c r="AT114" s="862"/>
      <c r="AU114" s="968"/>
      <c r="AV114" s="969"/>
      <c r="AW114" s="969"/>
      <c r="AX114" s="969"/>
      <c r="AY114" s="969"/>
      <c r="AZ114" s="851" t="s">
        <v>430</v>
      </c>
      <c r="BA114" s="788"/>
      <c r="BB114" s="788"/>
      <c r="BC114" s="788"/>
      <c r="BD114" s="788"/>
      <c r="BE114" s="788"/>
      <c r="BF114" s="788"/>
      <c r="BG114" s="788"/>
      <c r="BH114" s="788"/>
      <c r="BI114" s="788"/>
      <c r="BJ114" s="788"/>
      <c r="BK114" s="788"/>
      <c r="BL114" s="788"/>
      <c r="BM114" s="788"/>
      <c r="BN114" s="788"/>
      <c r="BO114" s="788"/>
      <c r="BP114" s="789"/>
      <c r="BQ114" s="852">
        <v>4116466</v>
      </c>
      <c r="BR114" s="853"/>
      <c r="BS114" s="853"/>
      <c r="BT114" s="853"/>
      <c r="BU114" s="853"/>
      <c r="BV114" s="853">
        <v>4158259</v>
      </c>
      <c r="BW114" s="853"/>
      <c r="BX114" s="853"/>
      <c r="BY114" s="853"/>
      <c r="BZ114" s="853"/>
      <c r="CA114" s="853">
        <v>4205824</v>
      </c>
      <c r="CB114" s="853"/>
      <c r="CC114" s="853"/>
      <c r="CD114" s="853"/>
      <c r="CE114" s="853"/>
      <c r="CF114" s="911">
        <v>26.3</v>
      </c>
      <c r="CG114" s="912"/>
      <c r="CH114" s="912"/>
      <c r="CI114" s="912"/>
      <c r="CJ114" s="912"/>
      <c r="CK114" s="963"/>
      <c r="CL114" s="857"/>
      <c r="CM114" s="851" t="s">
        <v>431</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3" customFormat="1" ht="26.25" customHeight="1" x14ac:dyDescent="0.2">
      <c r="A115" s="950"/>
      <c r="B115" s="951"/>
      <c r="C115" s="788" t="s">
        <v>432</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61697</v>
      </c>
      <c r="AB115" s="955"/>
      <c r="AC115" s="955"/>
      <c r="AD115" s="955"/>
      <c r="AE115" s="956"/>
      <c r="AF115" s="957">
        <v>52939</v>
      </c>
      <c r="AG115" s="955"/>
      <c r="AH115" s="955"/>
      <c r="AI115" s="955"/>
      <c r="AJ115" s="956"/>
      <c r="AK115" s="957">
        <v>46577</v>
      </c>
      <c r="AL115" s="955"/>
      <c r="AM115" s="955"/>
      <c r="AN115" s="955"/>
      <c r="AO115" s="956"/>
      <c r="AP115" s="958">
        <v>0.3</v>
      </c>
      <c r="AQ115" s="959"/>
      <c r="AR115" s="959"/>
      <c r="AS115" s="959"/>
      <c r="AT115" s="960"/>
      <c r="AU115" s="968"/>
      <c r="AV115" s="969"/>
      <c r="AW115" s="969"/>
      <c r="AX115" s="969"/>
      <c r="AY115" s="969"/>
      <c r="AZ115" s="851" t="s">
        <v>433</v>
      </c>
      <c r="BA115" s="788"/>
      <c r="BB115" s="788"/>
      <c r="BC115" s="788"/>
      <c r="BD115" s="788"/>
      <c r="BE115" s="788"/>
      <c r="BF115" s="788"/>
      <c r="BG115" s="788"/>
      <c r="BH115" s="788"/>
      <c r="BI115" s="788"/>
      <c r="BJ115" s="788"/>
      <c r="BK115" s="788"/>
      <c r="BL115" s="788"/>
      <c r="BM115" s="788"/>
      <c r="BN115" s="788"/>
      <c r="BO115" s="788"/>
      <c r="BP115" s="789"/>
      <c r="BQ115" s="852">
        <v>-1</v>
      </c>
      <c r="BR115" s="853"/>
      <c r="BS115" s="853"/>
      <c r="BT115" s="853"/>
      <c r="BU115" s="853"/>
      <c r="BV115" s="853">
        <v>2093</v>
      </c>
      <c r="BW115" s="853"/>
      <c r="BX115" s="853"/>
      <c r="BY115" s="853"/>
      <c r="BZ115" s="853"/>
      <c r="CA115" s="853">
        <v>-9</v>
      </c>
      <c r="CB115" s="853"/>
      <c r="CC115" s="853"/>
      <c r="CD115" s="853"/>
      <c r="CE115" s="853"/>
      <c r="CF115" s="911">
        <v>0</v>
      </c>
      <c r="CG115" s="912"/>
      <c r="CH115" s="912"/>
      <c r="CI115" s="912"/>
      <c r="CJ115" s="912"/>
      <c r="CK115" s="963"/>
      <c r="CL115" s="857"/>
      <c r="CM115" s="851" t="s">
        <v>434</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3" customFormat="1" ht="26.25" customHeight="1" x14ac:dyDescent="0.2">
      <c r="A116" s="952"/>
      <c r="B116" s="953"/>
      <c r="C116" s="875" t="s">
        <v>435</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436</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437</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3"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438</v>
      </c>
      <c r="Z117" s="933"/>
      <c r="AA117" s="938">
        <v>3477291</v>
      </c>
      <c r="AB117" s="939"/>
      <c r="AC117" s="939"/>
      <c r="AD117" s="939"/>
      <c r="AE117" s="940"/>
      <c r="AF117" s="941">
        <v>3529768</v>
      </c>
      <c r="AG117" s="939"/>
      <c r="AH117" s="939"/>
      <c r="AI117" s="939"/>
      <c r="AJ117" s="940"/>
      <c r="AK117" s="941">
        <v>3461365</v>
      </c>
      <c r="AL117" s="939"/>
      <c r="AM117" s="939"/>
      <c r="AN117" s="939"/>
      <c r="AO117" s="940"/>
      <c r="AP117" s="942"/>
      <c r="AQ117" s="943"/>
      <c r="AR117" s="943"/>
      <c r="AS117" s="943"/>
      <c r="AT117" s="944"/>
      <c r="AU117" s="968"/>
      <c r="AV117" s="969"/>
      <c r="AW117" s="969"/>
      <c r="AX117" s="969"/>
      <c r="AY117" s="969"/>
      <c r="AZ117" s="899" t="s">
        <v>439</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440</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3" customFormat="1" ht="26.25" customHeight="1" x14ac:dyDescent="0.2">
      <c r="A118" s="931" t="s">
        <v>414</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411</v>
      </c>
      <c r="AB118" s="932"/>
      <c r="AC118" s="932"/>
      <c r="AD118" s="932"/>
      <c r="AE118" s="933"/>
      <c r="AF118" s="934" t="s">
        <v>412</v>
      </c>
      <c r="AG118" s="932"/>
      <c r="AH118" s="932"/>
      <c r="AI118" s="932"/>
      <c r="AJ118" s="933"/>
      <c r="AK118" s="934" t="s">
        <v>294</v>
      </c>
      <c r="AL118" s="932"/>
      <c r="AM118" s="932"/>
      <c r="AN118" s="932"/>
      <c r="AO118" s="933"/>
      <c r="AP118" s="935" t="s">
        <v>413</v>
      </c>
      <c r="AQ118" s="936"/>
      <c r="AR118" s="936"/>
      <c r="AS118" s="936"/>
      <c r="AT118" s="937"/>
      <c r="AU118" s="968"/>
      <c r="AV118" s="969"/>
      <c r="AW118" s="969"/>
      <c r="AX118" s="969"/>
      <c r="AY118" s="969"/>
      <c r="AZ118" s="874" t="s">
        <v>441</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442</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3" customFormat="1" ht="26.25" customHeight="1" x14ac:dyDescent="0.2">
      <c r="A119" s="854" t="s">
        <v>417</v>
      </c>
      <c r="B119" s="855"/>
      <c r="C119" s="896" t="s">
        <v>418</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4" t="s">
        <v>177</v>
      </c>
      <c r="BA119" s="234"/>
      <c r="BB119" s="234"/>
      <c r="BC119" s="234"/>
      <c r="BD119" s="234"/>
      <c r="BE119" s="234"/>
      <c r="BF119" s="234"/>
      <c r="BG119" s="234"/>
      <c r="BH119" s="234"/>
      <c r="BI119" s="234"/>
      <c r="BJ119" s="234"/>
      <c r="BK119" s="234"/>
      <c r="BL119" s="234"/>
      <c r="BM119" s="234"/>
      <c r="BN119" s="234"/>
      <c r="BO119" s="913" t="s">
        <v>443</v>
      </c>
      <c r="BP119" s="914"/>
      <c r="BQ119" s="915">
        <v>44254791</v>
      </c>
      <c r="BR119" s="881"/>
      <c r="BS119" s="881"/>
      <c r="BT119" s="881"/>
      <c r="BU119" s="881"/>
      <c r="BV119" s="881">
        <v>42227088</v>
      </c>
      <c r="BW119" s="881"/>
      <c r="BX119" s="881"/>
      <c r="BY119" s="881"/>
      <c r="BZ119" s="881"/>
      <c r="CA119" s="881">
        <v>44582439</v>
      </c>
      <c r="CB119" s="881"/>
      <c r="CC119" s="881"/>
      <c r="CD119" s="881"/>
      <c r="CE119" s="881"/>
      <c r="CF119" s="784"/>
      <c r="CG119" s="785"/>
      <c r="CH119" s="785"/>
      <c r="CI119" s="785"/>
      <c r="CJ119" s="870"/>
      <c r="CK119" s="964"/>
      <c r="CL119" s="859"/>
      <c r="CM119" s="874" t="s">
        <v>444</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364703</v>
      </c>
      <c r="DH119" s="800"/>
      <c r="DI119" s="800"/>
      <c r="DJ119" s="800"/>
      <c r="DK119" s="801"/>
      <c r="DL119" s="802">
        <v>324335</v>
      </c>
      <c r="DM119" s="800"/>
      <c r="DN119" s="800"/>
      <c r="DO119" s="800"/>
      <c r="DP119" s="801"/>
      <c r="DQ119" s="802">
        <v>283437</v>
      </c>
      <c r="DR119" s="800"/>
      <c r="DS119" s="800"/>
      <c r="DT119" s="800"/>
      <c r="DU119" s="801"/>
      <c r="DV119" s="884">
        <v>1.8</v>
      </c>
      <c r="DW119" s="885"/>
      <c r="DX119" s="885"/>
      <c r="DY119" s="885"/>
      <c r="DZ119" s="886"/>
    </row>
    <row r="120" spans="1:130" s="213" customFormat="1" ht="26.25" customHeight="1" x14ac:dyDescent="0.2">
      <c r="A120" s="856"/>
      <c r="B120" s="857"/>
      <c r="C120" s="851" t="s">
        <v>421</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445</v>
      </c>
      <c r="AV120" s="917"/>
      <c r="AW120" s="917"/>
      <c r="AX120" s="917"/>
      <c r="AY120" s="918"/>
      <c r="AZ120" s="896" t="s">
        <v>446</v>
      </c>
      <c r="BA120" s="844"/>
      <c r="BB120" s="844"/>
      <c r="BC120" s="844"/>
      <c r="BD120" s="844"/>
      <c r="BE120" s="844"/>
      <c r="BF120" s="844"/>
      <c r="BG120" s="844"/>
      <c r="BH120" s="844"/>
      <c r="BI120" s="844"/>
      <c r="BJ120" s="844"/>
      <c r="BK120" s="844"/>
      <c r="BL120" s="844"/>
      <c r="BM120" s="844"/>
      <c r="BN120" s="844"/>
      <c r="BO120" s="844"/>
      <c r="BP120" s="845"/>
      <c r="BQ120" s="897">
        <v>14638157</v>
      </c>
      <c r="BR120" s="878"/>
      <c r="BS120" s="878"/>
      <c r="BT120" s="878"/>
      <c r="BU120" s="878"/>
      <c r="BV120" s="878">
        <v>15807972</v>
      </c>
      <c r="BW120" s="878"/>
      <c r="BX120" s="878"/>
      <c r="BY120" s="878"/>
      <c r="BZ120" s="878"/>
      <c r="CA120" s="878">
        <v>15342145</v>
      </c>
      <c r="CB120" s="878"/>
      <c r="CC120" s="878"/>
      <c r="CD120" s="878"/>
      <c r="CE120" s="878"/>
      <c r="CF120" s="902">
        <v>96.1</v>
      </c>
      <c r="CG120" s="903"/>
      <c r="CH120" s="903"/>
      <c r="CI120" s="903"/>
      <c r="CJ120" s="903"/>
      <c r="CK120" s="904" t="s">
        <v>447</v>
      </c>
      <c r="CL120" s="888"/>
      <c r="CM120" s="888"/>
      <c r="CN120" s="888"/>
      <c r="CO120" s="889"/>
      <c r="CP120" s="908" t="s">
        <v>394</v>
      </c>
      <c r="CQ120" s="909"/>
      <c r="CR120" s="909"/>
      <c r="CS120" s="909"/>
      <c r="CT120" s="909"/>
      <c r="CU120" s="909"/>
      <c r="CV120" s="909"/>
      <c r="CW120" s="909"/>
      <c r="CX120" s="909"/>
      <c r="CY120" s="909"/>
      <c r="CZ120" s="909"/>
      <c r="DA120" s="909"/>
      <c r="DB120" s="909"/>
      <c r="DC120" s="909"/>
      <c r="DD120" s="909"/>
      <c r="DE120" s="909"/>
      <c r="DF120" s="910"/>
      <c r="DG120" s="897">
        <v>5443448</v>
      </c>
      <c r="DH120" s="878"/>
      <c r="DI120" s="878"/>
      <c r="DJ120" s="878"/>
      <c r="DK120" s="878"/>
      <c r="DL120" s="878">
        <v>5250686</v>
      </c>
      <c r="DM120" s="878"/>
      <c r="DN120" s="878"/>
      <c r="DO120" s="878"/>
      <c r="DP120" s="878"/>
      <c r="DQ120" s="878">
        <v>5164134</v>
      </c>
      <c r="DR120" s="878"/>
      <c r="DS120" s="878"/>
      <c r="DT120" s="878"/>
      <c r="DU120" s="878"/>
      <c r="DV120" s="879">
        <v>32.299999999999997</v>
      </c>
      <c r="DW120" s="879"/>
      <c r="DX120" s="879"/>
      <c r="DY120" s="879"/>
      <c r="DZ120" s="880"/>
    </row>
    <row r="121" spans="1:130" s="213" customFormat="1" ht="26.25" customHeight="1" x14ac:dyDescent="0.2">
      <c r="A121" s="856"/>
      <c r="B121" s="857"/>
      <c r="C121" s="899" t="s">
        <v>448</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449</v>
      </c>
      <c r="BA121" s="788"/>
      <c r="BB121" s="788"/>
      <c r="BC121" s="788"/>
      <c r="BD121" s="788"/>
      <c r="BE121" s="788"/>
      <c r="BF121" s="788"/>
      <c r="BG121" s="788"/>
      <c r="BH121" s="788"/>
      <c r="BI121" s="788"/>
      <c r="BJ121" s="788"/>
      <c r="BK121" s="788"/>
      <c r="BL121" s="788"/>
      <c r="BM121" s="788"/>
      <c r="BN121" s="788"/>
      <c r="BO121" s="788"/>
      <c r="BP121" s="789"/>
      <c r="BQ121" s="852">
        <v>2931646</v>
      </c>
      <c r="BR121" s="853"/>
      <c r="BS121" s="853"/>
      <c r="BT121" s="853"/>
      <c r="BU121" s="853"/>
      <c r="BV121" s="853">
        <v>2691404</v>
      </c>
      <c r="BW121" s="853"/>
      <c r="BX121" s="853"/>
      <c r="BY121" s="853"/>
      <c r="BZ121" s="853"/>
      <c r="CA121" s="853">
        <v>2928777</v>
      </c>
      <c r="CB121" s="853"/>
      <c r="CC121" s="853"/>
      <c r="CD121" s="853"/>
      <c r="CE121" s="853"/>
      <c r="CF121" s="911">
        <v>18.3</v>
      </c>
      <c r="CG121" s="912"/>
      <c r="CH121" s="912"/>
      <c r="CI121" s="912"/>
      <c r="CJ121" s="912"/>
      <c r="CK121" s="905"/>
      <c r="CL121" s="891"/>
      <c r="CM121" s="891"/>
      <c r="CN121" s="891"/>
      <c r="CO121" s="892"/>
      <c r="CP121" s="871" t="s">
        <v>391</v>
      </c>
      <c r="CQ121" s="872"/>
      <c r="CR121" s="872"/>
      <c r="CS121" s="872"/>
      <c r="CT121" s="872"/>
      <c r="CU121" s="872"/>
      <c r="CV121" s="872"/>
      <c r="CW121" s="872"/>
      <c r="CX121" s="872"/>
      <c r="CY121" s="872"/>
      <c r="CZ121" s="872"/>
      <c r="DA121" s="872"/>
      <c r="DB121" s="872"/>
      <c r="DC121" s="872"/>
      <c r="DD121" s="872"/>
      <c r="DE121" s="872"/>
      <c r="DF121" s="873"/>
      <c r="DG121" s="852">
        <v>1640294</v>
      </c>
      <c r="DH121" s="853"/>
      <c r="DI121" s="853"/>
      <c r="DJ121" s="853"/>
      <c r="DK121" s="853"/>
      <c r="DL121" s="853">
        <v>1792332</v>
      </c>
      <c r="DM121" s="853"/>
      <c r="DN121" s="853"/>
      <c r="DO121" s="853"/>
      <c r="DP121" s="853"/>
      <c r="DQ121" s="853">
        <v>1884816</v>
      </c>
      <c r="DR121" s="853"/>
      <c r="DS121" s="853"/>
      <c r="DT121" s="853"/>
      <c r="DU121" s="853"/>
      <c r="DV121" s="830">
        <v>11.8</v>
      </c>
      <c r="DW121" s="830"/>
      <c r="DX121" s="830"/>
      <c r="DY121" s="830"/>
      <c r="DZ121" s="831"/>
    </row>
    <row r="122" spans="1:130" s="213" customFormat="1" ht="26.25" customHeight="1" x14ac:dyDescent="0.2">
      <c r="A122" s="856"/>
      <c r="B122" s="857"/>
      <c r="C122" s="851" t="s">
        <v>431</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450</v>
      </c>
      <c r="BA122" s="875"/>
      <c r="BB122" s="875"/>
      <c r="BC122" s="875"/>
      <c r="BD122" s="875"/>
      <c r="BE122" s="875"/>
      <c r="BF122" s="875"/>
      <c r="BG122" s="875"/>
      <c r="BH122" s="875"/>
      <c r="BI122" s="875"/>
      <c r="BJ122" s="875"/>
      <c r="BK122" s="875"/>
      <c r="BL122" s="875"/>
      <c r="BM122" s="875"/>
      <c r="BN122" s="875"/>
      <c r="BO122" s="875"/>
      <c r="BP122" s="876"/>
      <c r="BQ122" s="915">
        <v>28756031</v>
      </c>
      <c r="BR122" s="881"/>
      <c r="BS122" s="881"/>
      <c r="BT122" s="881"/>
      <c r="BU122" s="881"/>
      <c r="BV122" s="881">
        <v>27131668</v>
      </c>
      <c r="BW122" s="881"/>
      <c r="BX122" s="881"/>
      <c r="BY122" s="881"/>
      <c r="BZ122" s="881"/>
      <c r="CA122" s="881">
        <v>27168779</v>
      </c>
      <c r="CB122" s="881"/>
      <c r="CC122" s="881"/>
      <c r="CD122" s="881"/>
      <c r="CE122" s="881"/>
      <c r="CF122" s="882">
        <v>170.2</v>
      </c>
      <c r="CG122" s="883"/>
      <c r="CH122" s="883"/>
      <c r="CI122" s="883"/>
      <c r="CJ122" s="883"/>
      <c r="CK122" s="905"/>
      <c r="CL122" s="891"/>
      <c r="CM122" s="891"/>
      <c r="CN122" s="891"/>
      <c r="CO122" s="892"/>
      <c r="CP122" s="871" t="s">
        <v>390</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3" customFormat="1" ht="26.25" customHeight="1" x14ac:dyDescent="0.2">
      <c r="A123" s="856"/>
      <c r="B123" s="857"/>
      <c r="C123" s="851" t="s">
        <v>437</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4" t="s">
        <v>177</v>
      </c>
      <c r="BA123" s="234"/>
      <c r="BB123" s="234"/>
      <c r="BC123" s="234"/>
      <c r="BD123" s="234"/>
      <c r="BE123" s="234"/>
      <c r="BF123" s="234"/>
      <c r="BG123" s="234"/>
      <c r="BH123" s="234"/>
      <c r="BI123" s="234"/>
      <c r="BJ123" s="234"/>
      <c r="BK123" s="234"/>
      <c r="BL123" s="234"/>
      <c r="BM123" s="234"/>
      <c r="BN123" s="234"/>
      <c r="BO123" s="913" t="s">
        <v>451</v>
      </c>
      <c r="BP123" s="914"/>
      <c r="BQ123" s="868">
        <v>46325834</v>
      </c>
      <c r="BR123" s="869"/>
      <c r="BS123" s="869"/>
      <c r="BT123" s="869"/>
      <c r="BU123" s="869"/>
      <c r="BV123" s="869">
        <v>45631044</v>
      </c>
      <c r="BW123" s="869"/>
      <c r="BX123" s="869"/>
      <c r="BY123" s="869"/>
      <c r="BZ123" s="869"/>
      <c r="CA123" s="869">
        <v>45439701</v>
      </c>
      <c r="CB123" s="869"/>
      <c r="CC123" s="869"/>
      <c r="CD123" s="869"/>
      <c r="CE123" s="869"/>
      <c r="CF123" s="784"/>
      <c r="CG123" s="785"/>
      <c r="CH123" s="785"/>
      <c r="CI123" s="785"/>
      <c r="CJ123" s="870"/>
      <c r="CK123" s="905"/>
      <c r="CL123" s="891"/>
      <c r="CM123" s="891"/>
      <c r="CN123" s="891"/>
      <c r="CO123" s="892"/>
      <c r="CP123" s="871" t="s">
        <v>389</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3" customFormat="1" ht="26.25" customHeight="1" thickBot="1" x14ac:dyDescent="0.25">
      <c r="A124" s="856"/>
      <c r="B124" s="857"/>
      <c r="C124" s="851" t="s">
        <v>440</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452</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453</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3" customFormat="1" ht="26.25" customHeight="1" x14ac:dyDescent="0.2">
      <c r="A125" s="856"/>
      <c r="B125" s="857"/>
      <c r="C125" s="851" t="s">
        <v>442</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35"/>
      <c r="AV125" s="236"/>
      <c r="AW125" s="236"/>
      <c r="AX125" s="236"/>
      <c r="AY125" s="236"/>
      <c r="AZ125" s="236"/>
      <c r="BA125" s="236"/>
      <c r="BB125" s="236"/>
      <c r="BC125" s="236"/>
      <c r="BD125" s="236"/>
      <c r="BE125" s="236"/>
      <c r="BF125" s="236"/>
      <c r="BG125" s="236"/>
      <c r="BH125" s="236"/>
      <c r="BI125" s="236"/>
      <c r="BJ125" s="236"/>
      <c r="BK125" s="236"/>
      <c r="BL125" s="236"/>
      <c r="BM125" s="236"/>
      <c r="BN125" s="236"/>
      <c r="BO125" s="236"/>
      <c r="BP125" s="236"/>
      <c r="BQ125" s="215"/>
      <c r="BR125" s="215"/>
      <c r="BS125" s="215"/>
      <c r="BT125" s="215"/>
      <c r="BU125" s="215"/>
      <c r="BV125" s="215"/>
      <c r="BW125" s="215"/>
      <c r="BX125" s="215"/>
      <c r="BY125" s="215"/>
      <c r="BZ125" s="215"/>
      <c r="CA125" s="215"/>
      <c r="CB125" s="215"/>
      <c r="CC125" s="215"/>
      <c r="CD125" s="215"/>
      <c r="CE125" s="215"/>
      <c r="CF125" s="215"/>
      <c r="CG125" s="215"/>
      <c r="CH125" s="215"/>
      <c r="CI125" s="215"/>
      <c r="CJ125" s="237"/>
      <c r="CK125" s="887" t="s">
        <v>454</v>
      </c>
      <c r="CL125" s="888"/>
      <c r="CM125" s="888"/>
      <c r="CN125" s="888"/>
      <c r="CO125" s="889"/>
      <c r="CP125" s="896" t="s">
        <v>455</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3" customFormat="1" ht="26.25" customHeight="1" thickBot="1" x14ac:dyDescent="0.25">
      <c r="A126" s="856"/>
      <c r="B126" s="857"/>
      <c r="C126" s="851" t="s">
        <v>444</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v>60074</v>
      </c>
      <c r="AB126" s="816"/>
      <c r="AC126" s="816"/>
      <c r="AD126" s="816"/>
      <c r="AE126" s="817"/>
      <c r="AF126" s="818">
        <v>51669</v>
      </c>
      <c r="AG126" s="816"/>
      <c r="AH126" s="816"/>
      <c r="AI126" s="816"/>
      <c r="AJ126" s="817"/>
      <c r="AK126" s="818">
        <v>45560</v>
      </c>
      <c r="AL126" s="816"/>
      <c r="AM126" s="816"/>
      <c r="AN126" s="816"/>
      <c r="AO126" s="817"/>
      <c r="AP126" s="860">
        <v>0.3</v>
      </c>
      <c r="AQ126" s="861"/>
      <c r="AR126" s="861"/>
      <c r="AS126" s="861"/>
      <c r="AT126" s="862"/>
      <c r="AU126" s="215"/>
      <c r="AV126" s="215"/>
      <c r="AW126" s="215"/>
      <c r="AX126" s="215"/>
      <c r="AY126" s="215"/>
      <c r="AZ126" s="215"/>
      <c r="BA126" s="215"/>
      <c r="BB126" s="215"/>
      <c r="BC126" s="215"/>
      <c r="BD126" s="215"/>
      <c r="BE126" s="215"/>
      <c r="BF126" s="215"/>
      <c r="BG126" s="215"/>
      <c r="BH126" s="215"/>
      <c r="BI126" s="215"/>
      <c r="BJ126" s="215"/>
      <c r="BK126" s="215"/>
      <c r="BL126" s="215"/>
      <c r="BM126" s="215"/>
      <c r="BN126" s="215"/>
      <c r="BO126" s="215"/>
      <c r="BP126" s="215"/>
      <c r="BQ126" s="215"/>
      <c r="BR126" s="215"/>
      <c r="BS126" s="215"/>
      <c r="BT126" s="215"/>
      <c r="BU126" s="215"/>
      <c r="BV126" s="215"/>
      <c r="BW126" s="215"/>
      <c r="BX126" s="215"/>
      <c r="BY126" s="215"/>
      <c r="BZ126" s="215"/>
      <c r="CA126" s="215"/>
      <c r="CB126" s="215"/>
      <c r="CC126" s="215"/>
      <c r="CD126" s="238"/>
      <c r="CE126" s="238"/>
      <c r="CF126" s="238"/>
      <c r="CG126" s="215"/>
      <c r="CH126" s="215"/>
      <c r="CI126" s="215"/>
      <c r="CJ126" s="237"/>
      <c r="CK126" s="890"/>
      <c r="CL126" s="891"/>
      <c r="CM126" s="891"/>
      <c r="CN126" s="891"/>
      <c r="CO126" s="892"/>
      <c r="CP126" s="851" t="s">
        <v>456</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3" customFormat="1" ht="26.25" customHeight="1" x14ac:dyDescent="0.2">
      <c r="A127" s="858"/>
      <c r="B127" s="859"/>
      <c r="C127" s="874" t="s">
        <v>457</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1623</v>
      </c>
      <c r="AB127" s="816"/>
      <c r="AC127" s="816"/>
      <c r="AD127" s="816"/>
      <c r="AE127" s="817"/>
      <c r="AF127" s="818">
        <v>1270</v>
      </c>
      <c r="AG127" s="816"/>
      <c r="AH127" s="816"/>
      <c r="AI127" s="816"/>
      <c r="AJ127" s="817"/>
      <c r="AK127" s="818">
        <v>1017</v>
      </c>
      <c r="AL127" s="816"/>
      <c r="AM127" s="816"/>
      <c r="AN127" s="816"/>
      <c r="AO127" s="817"/>
      <c r="AP127" s="860">
        <v>0</v>
      </c>
      <c r="AQ127" s="861"/>
      <c r="AR127" s="861"/>
      <c r="AS127" s="861"/>
      <c r="AT127" s="862"/>
      <c r="AU127" s="215"/>
      <c r="AV127" s="215"/>
      <c r="AW127" s="215"/>
      <c r="AX127" s="877" t="s">
        <v>458</v>
      </c>
      <c r="AY127" s="848"/>
      <c r="AZ127" s="848"/>
      <c r="BA127" s="848"/>
      <c r="BB127" s="848"/>
      <c r="BC127" s="848"/>
      <c r="BD127" s="848"/>
      <c r="BE127" s="849"/>
      <c r="BF127" s="847" t="s">
        <v>459</v>
      </c>
      <c r="BG127" s="848"/>
      <c r="BH127" s="848"/>
      <c r="BI127" s="848"/>
      <c r="BJ127" s="848"/>
      <c r="BK127" s="848"/>
      <c r="BL127" s="849"/>
      <c r="BM127" s="847" t="s">
        <v>460</v>
      </c>
      <c r="BN127" s="848"/>
      <c r="BO127" s="848"/>
      <c r="BP127" s="848"/>
      <c r="BQ127" s="848"/>
      <c r="BR127" s="848"/>
      <c r="BS127" s="849"/>
      <c r="BT127" s="847" t="s">
        <v>461</v>
      </c>
      <c r="BU127" s="848"/>
      <c r="BV127" s="848"/>
      <c r="BW127" s="848"/>
      <c r="BX127" s="848"/>
      <c r="BY127" s="848"/>
      <c r="BZ127" s="850"/>
      <c r="CA127" s="215"/>
      <c r="CB127" s="215"/>
      <c r="CC127" s="215"/>
      <c r="CD127" s="238"/>
      <c r="CE127" s="238"/>
      <c r="CF127" s="238"/>
      <c r="CG127" s="215"/>
      <c r="CH127" s="215"/>
      <c r="CI127" s="215"/>
      <c r="CJ127" s="237"/>
      <c r="CK127" s="890"/>
      <c r="CL127" s="891"/>
      <c r="CM127" s="891"/>
      <c r="CN127" s="891"/>
      <c r="CO127" s="892"/>
      <c r="CP127" s="851" t="s">
        <v>462</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3" customFormat="1" ht="26.25" customHeight="1" thickBot="1" x14ac:dyDescent="0.25">
      <c r="A128" s="832" t="s">
        <v>463</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464</v>
      </c>
      <c r="X128" s="834"/>
      <c r="Y128" s="834"/>
      <c r="Z128" s="835"/>
      <c r="AA128" s="836">
        <v>376474</v>
      </c>
      <c r="AB128" s="837"/>
      <c r="AC128" s="837"/>
      <c r="AD128" s="837"/>
      <c r="AE128" s="838"/>
      <c r="AF128" s="839">
        <v>428143</v>
      </c>
      <c r="AG128" s="837"/>
      <c r="AH128" s="837"/>
      <c r="AI128" s="837"/>
      <c r="AJ128" s="838"/>
      <c r="AK128" s="839">
        <v>455472</v>
      </c>
      <c r="AL128" s="837"/>
      <c r="AM128" s="837"/>
      <c r="AN128" s="837"/>
      <c r="AO128" s="838"/>
      <c r="AP128" s="840"/>
      <c r="AQ128" s="841"/>
      <c r="AR128" s="841"/>
      <c r="AS128" s="841"/>
      <c r="AT128" s="842"/>
      <c r="AU128" s="215"/>
      <c r="AV128" s="215"/>
      <c r="AW128" s="215"/>
      <c r="AX128" s="843" t="s">
        <v>465</v>
      </c>
      <c r="AY128" s="844"/>
      <c r="AZ128" s="844"/>
      <c r="BA128" s="844"/>
      <c r="BB128" s="844"/>
      <c r="BC128" s="844"/>
      <c r="BD128" s="844"/>
      <c r="BE128" s="845"/>
      <c r="BF128" s="822" t="s">
        <v>122</v>
      </c>
      <c r="BG128" s="823"/>
      <c r="BH128" s="823"/>
      <c r="BI128" s="823"/>
      <c r="BJ128" s="823"/>
      <c r="BK128" s="823"/>
      <c r="BL128" s="846"/>
      <c r="BM128" s="822">
        <v>12.58</v>
      </c>
      <c r="BN128" s="823"/>
      <c r="BO128" s="823"/>
      <c r="BP128" s="823"/>
      <c r="BQ128" s="823"/>
      <c r="BR128" s="823"/>
      <c r="BS128" s="846"/>
      <c r="BT128" s="822">
        <v>20</v>
      </c>
      <c r="BU128" s="823"/>
      <c r="BV128" s="823"/>
      <c r="BW128" s="823"/>
      <c r="BX128" s="823"/>
      <c r="BY128" s="823"/>
      <c r="BZ128" s="824"/>
      <c r="CA128" s="238"/>
      <c r="CB128" s="238"/>
      <c r="CC128" s="238"/>
      <c r="CD128" s="238"/>
      <c r="CE128" s="238"/>
      <c r="CF128" s="238"/>
      <c r="CG128" s="215"/>
      <c r="CH128" s="215"/>
      <c r="CI128" s="215"/>
      <c r="CJ128" s="237"/>
      <c r="CK128" s="893"/>
      <c r="CL128" s="894"/>
      <c r="CM128" s="894"/>
      <c r="CN128" s="894"/>
      <c r="CO128" s="895"/>
      <c r="CP128" s="825" t="s">
        <v>466</v>
      </c>
      <c r="CQ128" s="766"/>
      <c r="CR128" s="766"/>
      <c r="CS128" s="766"/>
      <c r="CT128" s="766"/>
      <c r="CU128" s="766"/>
      <c r="CV128" s="766"/>
      <c r="CW128" s="766"/>
      <c r="CX128" s="766"/>
      <c r="CY128" s="766"/>
      <c r="CZ128" s="766"/>
      <c r="DA128" s="766"/>
      <c r="DB128" s="766"/>
      <c r="DC128" s="766"/>
      <c r="DD128" s="766"/>
      <c r="DE128" s="766"/>
      <c r="DF128" s="767"/>
      <c r="DG128" s="826">
        <v>-1</v>
      </c>
      <c r="DH128" s="827"/>
      <c r="DI128" s="827"/>
      <c r="DJ128" s="827"/>
      <c r="DK128" s="827"/>
      <c r="DL128" s="827">
        <v>2093</v>
      </c>
      <c r="DM128" s="827"/>
      <c r="DN128" s="827"/>
      <c r="DO128" s="827"/>
      <c r="DP128" s="827"/>
      <c r="DQ128" s="827">
        <v>-9</v>
      </c>
      <c r="DR128" s="827"/>
      <c r="DS128" s="827"/>
      <c r="DT128" s="827"/>
      <c r="DU128" s="827"/>
      <c r="DV128" s="828">
        <v>0</v>
      </c>
      <c r="DW128" s="828"/>
      <c r="DX128" s="828"/>
      <c r="DY128" s="828"/>
      <c r="DZ128" s="829"/>
    </row>
    <row r="129" spans="1:131" s="213"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467</v>
      </c>
      <c r="X129" s="813"/>
      <c r="Y129" s="813"/>
      <c r="Z129" s="814"/>
      <c r="AA129" s="815">
        <v>16989847</v>
      </c>
      <c r="AB129" s="816"/>
      <c r="AC129" s="816"/>
      <c r="AD129" s="816"/>
      <c r="AE129" s="817"/>
      <c r="AF129" s="818">
        <v>17443024</v>
      </c>
      <c r="AG129" s="816"/>
      <c r="AH129" s="816"/>
      <c r="AI129" s="816"/>
      <c r="AJ129" s="817"/>
      <c r="AK129" s="818">
        <v>18150227</v>
      </c>
      <c r="AL129" s="816"/>
      <c r="AM129" s="816"/>
      <c r="AN129" s="816"/>
      <c r="AO129" s="817"/>
      <c r="AP129" s="819"/>
      <c r="AQ129" s="820"/>
      <c r="AR129" s="820"/>
      <c r="AS129" s="820"/>
      <c r="AT129" s="821"/>
      <c r="AU129" s="216"/>
      <c r="AV129" s="216"/>
      <c r="AW129" s="216"/>
      <c r="AX129" s="787" t="s">
        <v>468</v>
      </c>
      <c r="AY129" s="788"/>
      <c r="AZ129" s="788"/>
      <c r="BA129" s="788"/>
      <c r="BB129" s="788"/>
      <c r="BC129" s="788"/>
      <c r="BD129" s="788"/>
      <c r="BE129" s="789"/>
      <c r="BF129" s="806" t="s">
        <v>122</v>
      </c>
      <c r="BG129" s="807"/>
      <c r="BH129" s="807"/>
      <c r="BI129" s="807"/>
      <c r="BJ129" s="807"/>
      <c r="BK129" s="807"/>
      <c r="BL129" s="808"/>
      <c r="BM129" s="806">
        <v>17.579999999999998</v>
      </c>
      <c r="BN129" s="807"/>
      <c r="BO129" s="807"/>
      <c r="BP129" s="807"/>
      <c r="BQ129" s="807"/>
      <c r="BR129" s="807"/>
      <c r="BS129" s="808"/>
      <c r="BT129" s="806">
        <v>30</v>
      </c>
      <c r="BU129" s="807"/>
      <c r="BV129" s="807"/>
      <c r="BW129" s="807"/>
      <c r="BX129" s="807"/>
      <c r="BY129" s="807"/>
      <c r="BZ129" s="809"/>
      <c r="CA129" s="239"/>
      <c r="CB129" s="239"/>
      <c r="CC129" s="239"/>
      <c r="CD129" s="239"/>
      <c r="CE129" s="239"/>
      <c r="CF129" s="239"/>
      <c r="CG129" s="239"/>
      <c r="CH129" s="239"/>
      <c r="CI129" s="239"/>
      <c r="CJ129" s="239"/>
      <c r="CK129" s="239"/>
      <c r="CL129" s="239"/>
      <c r="CM129" s="239"/>
      <c r="CN129" s="239"/>
      <c r="CO129" s="239"/>
      <c r="CP129" s="239"/>
      <c r="CQ129" s="239"/>
      <c r="CR129" s="239"/>
      <c r="CS129" s="239"/>
      <c r="CT129" s="239"/>
      <c r="CU129" s="239"/>
      <c r="CV129" s="239"/>
      <c r="CW129" s="239"/>
      <c r="CX129" s="239"/>
      <c r="CY129" s="239"/>
      <c r="CZ129" s="239"/>
      <c r="DA129" s="239"/>
      <c r="DB129" s="239"/>
      <c r="DC129" s="239"/>
      <c r="DD129" s="239"/>
      <c r="DE129" s="239"/>
      <c r="DF129" s="239"/>
      <c r="DG129" s="239"/>
      <c r="DH129" s="239"/>
      <c r="DI129" s="239"/>
      <c r="DJ129" s="239"/>
      <c r="DK129" s="239"/>
      <c r="DL129" s="239"/>
      <c r="DM129" s="239"/>
      <c r="DN129" s="239"/>
      <c r="DO129" s="239"/>
      <c r="DP129" s="216"/>
      <c r="DQ129" s="216"/>
      <c r="DR129" s="216"/>
      <c r="DS129" s="216"/>
      <c r="DT129" s="216"/>
      <c r="DU129" s="216"/>
      <c r="DV129" s="216"/>
      <c r="DW129" s="216"/>
      <c r="DX129" s="216"/>
      <c r="DY129" s="216"/>
      <c r="DZ129" s="216"/>
    </row>
    <row r="130" spans="1:131" s="213" customFormat="1" ht="26.25" customHeight="1" x14ac:dyDescent="0.2">
      <c r="A130" s="810" t="s">
        <v>469</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470</v>
      </c>
      <c r="X130" s="813"/>
      <c r="Y130" s="813"/>
      <c r="Z130" s="814"/>
      <c r="AA130" s="815">
        <v>2184533</v>
      </c>
      <c r="AB130" s="816"/>
      <c r="AC130" s="816"/>
      <c r="AD130" s="816"/>
      <c r="AE130" s="817"/>
      <c r="AF130" s="818">
        <v>2216610</v>
      </c>
      <c r="AG130" s="816"/>
      <c r="AH130" s="816"/>
      <c r="AI130" s="816"/>
      <c r="AJ130" s="817"/>
      <c r="AK130" s="818">
        <v>2183510</v>
      </c>
      <c r="AL130" s="816"/>
      <c r="AM130" s="816"/>
      <c r="AN130" s="816"/>
      <c r="AO130" s="817"/>
      <c r="AP130" s="819"/>
      <c r="AQ130" s="820"/>
      <c r="AR130" s="820"/>
      <c r="AS130" s="820"/>
      <c r="AT130" s="821"/>
      <c r="AU130" s="216"/>
      <c r="AV130" s="216"/>
      <c r="AW130" s="216"/>
      <c r="AX130" s="787" t="s">
        <v>471</v>
      </c>
      <c r="AY130" s="788"/>
      <c r="AZ130" s="788"/>
      <c r="BA130" s="788"/>
      <c r="BB130" s="788"/>
      <c r="BC130" s="788"/>
      <c r="BD130" s="788"/>
      <c r="BE130" s="789"/>
      <c r="BF130" s="790">
        <v>5.7</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39"/>
      <c r="CB130" s="239"/>
      <c r="CC130" s="239"/>
      <c r="CD130" s="239"/>
      <c r="CE130" s="239"/>
      <c r="CF130" s="239"/>
      <c r="CG130" s="239"/>
      <c r="CH130" s="239"/>
      <c r="CI130" s="239"/>
      <c r="CJ130" s="239"/>
      <c r="CK130" s="239"/>
      <c r="CL130" s="239"/>
      <c r="CM130" s="239"/>
      <c r="CN130" s="239"/>
      <c r="CO130" s="239"/>
      <c r="CP130" s="239"/>
      <c r="CQ130" s="239"/>
      <c r="CR130" s="239"/>
      <c r="CS130" s="239"/>
      <c r="CT130" s="239"/>
      <c r="CU130" s="239"/>
      <c r="CV130" s="239"/>
      <c r="CW130" s="239"/>
      <c r="CX130" s="239"/>
      <c r="CY130" s="239"/>
      <c r="CZ130" s="239"/>
      <c r="DA130" s="239"/>
      <c r="DB130" s="239"/>
      <c r="DC130" s="239"/>
      <c r="DD130" s="239"/>
      <c r="DE130" s="239"/>
      <c r="DF130" s="239"/>
      <c r="DG130" s="239"/>
      <c r="DH130" s="239"/>
      <c r="DI130" s="239"/>
      <c r="DJ130" s="239"/>
      <c r="DK130" s="239"/>
      <c r="DL130" s="239"/>
      <c r="DM130" s="239"/>
      <c r="DN130" s="239"/>
      <c r="DO130" s="239"/>
      <c r="DP130" s="216"/>
      <c r="DQ130" s="216"/>
      <c r="DR130" s="216"/>
      <c r="DS130" s="216"/>
      <c r="DT130" s="216"/>
      <c r="DU130" s="216"/>
      <c r="DV130" s="216"/>
      <c r="DW130" s="216"/>
      <c r="DX130" s="216"/>
      <c r="DY130" s="216"/>
      <c r="DZ130" s="216"/>
    </row>
    <row r="131" spans="1:131" s="213"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472</v>
      </c>
      <c r="X131" s="797"/>
      <c r="Y131" s="797"/>
      <c r="Z131" s="798"/>
      <c r="AA131" s="799">
        <v>14805314</v>
      </c>
      <c r="AB131" s="800"/>
      <c r="AC131" s="800"/>
      <c r="AD131" s="800"/>
      <c r="AE131" s="801"/>
      <c r="AF131" s="802">
        <v>15226414</v>
      </c>
      <c r="AG131" s="800"/>
      <c r="AH131" s="800"/>
      <c r="AI131" s="800"/>
      <c r="AJ131" s="801"/>
      <c r="AK131" s="802">
        <v>15966717</v>
      </c>
      <c r="AL131" s="800"/>
      <c r="AM131" s="800"/>
      <c r="AN131" s="800"/>
      <c r="AO131" s="801"/>
      <c r="AP131" s="803"/>
      <c r="AQ131" s="804"/>
      <c r="AR131" s="804"/>
      <c r="AS131" s="804"/>
      <c r="AT131" s="805"/>
      <c r="AU131" s="216"/>
      <c r="AV131" s="216"/>
      <c r="AW131" s="216"/>
      <c r="AX131" s="765" t="s">
        <v>473</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39"/>
      <c r="CB131" s="239"/>
      <c r="CC131" s="239"/>
      <c r="CD131" s="239"/>
      <c r="CE131" s="239"/>
      <c r="CF131" s="239"/>
      <c r="CG131" s="239"/>
      <c r="CH131" s="239"/>
      <c r="CI131" s="239"/>
      <c r="CJ131" s="239"/>
      <c r="CK131" s="239"/>
      <c r="CL131" s="239"/>
      <c r="CM131" s="239"/>
      <c r="CN131" s="239"/>
      <c r="CO131" s="239"/>
      <c r="CP131" s="239"/>
      <c r="CQ131" s="239"/>
      <c r="CR131" s="239"/>
      <c r="CS131" s="239"/>
      <c r="CT131" s="239"/>
      <c r="CU131" s="239"/>
      <c r="CV131" s="239"/>
      <c r="CW131" s="239"/>
      <c r="CX131" s="239"/>
      <c r="CY131" s="239"/>
      <c r="CZ131" s="239"/>
      <c r="DA131" s="239"/>
      <c r="DB131" s="239"/>
      <c r="DC131" s="239"/>
      <c r="DD131" s="239"/>
      <c r="DE131" s="239"/>
      <c r="DF131" s="239"/>
      <c r="DG131" s="239"/>
      <c r="DH131" s="239"/>
      <c r="DI131" s="239"/>
      <c r="DJ131" s="239"/>
      <c r="DK131" s="239"/>
      <c r="DL131" s="239"/>
      <c r="DM131" s="239"/>
      <c r="DN131" s="239"/>
      <c r="DO131" s="239"/>
      <c r="DP131" s="216"/>
      <c r="DQ131" s="216"/>
      <c r="DR131" s="216"/>
      <c r="DS131" s="216"/>
      <c r="DT131" s="216"/>
      <c r="DU131" s="216"/>
      <c r="DV131" s="216"/>
      <c r="DW131" s="216"/>
      <c r="DX131" s="216"/>
      <c r="DY131" s="216"/>
      <c r="DZ131" s="216"/>
    </row>
    <row r="132" spans="1:131" s="213" customFormat="1" ht="26.25" customHeight="1" x14ac:dyDescent="0.2">
      <c r="A132" s="774" t="s">
        <v>474</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475</v>
      </c>
      <c r="W132" s="778"/>
      <c r="X132" s="778"/>
      <c r="Y132" s="778"/>
      <c r="Z132" s="779"/>
      <c r="AA132" s="780">
        <v>6.1888859639999998</v>
      </c>
      <c r="AB132" s="781"/>
      <c r="AC132" s="781"/>
      <c r="AD132" s="781"/>
      <c r="AE132" s="782"/>
      <c r="AF132" s="783">
        <v>5.8123665889999998</v>
      </c>
      <c r="AG132" s="781"/>
      <c r="AH132" s="781"/>
      <c r="AI132" s="781"/>
      <c r="AJ132" s="782"/>
      <c r="AK132" s="783">
        <v>5.1506079800000002</v>
      </c>
      <c r="AL132" s="781"/>
      <c r="AM132" s="781"/>
      <c r="AN132" s="781"/>
      <c r="AO132" s="782"/>
      <c r="AP132" s="784"/>
      <c r="AQ132" s="785"/>
      <c r="AR132" s="785"/>
      <c r="AS132" s="785"/>
      <c r="AT132" s="786"/>
      <c r="AU132" s="240"/>
      <c r="AV132" s="216"/>
      <c r="AW132" s="216"/>
      <c r="AX132" s="216"/>
      <c r="AY132" s="216"/>
      <c r="AZ132" s="216"/>
      <c r="BA132" s="216"/>
      <c r="BB132" s="216"/>
      <c r="BC132" s="216"/>
      <c r="BD132" s="216"/>
      <c r="BE132" s="216"/>
      <c r="BF132" s="216"/>
      <c r="BG132" s="216"/>
      <c r="BH132" s="216"/>
      <c r="BI132" s="216"/>
      <c r="BJ132" s="216"/>
      <c r="BK132" s="216"/>
      <c r="BL132" s="216"/>
      <c r="BM132" s="216"/>
      <c r="BN132" s="216"/>
      <c r="BO132" s="216"/>
      <c r="BP132" s="216"/>
      <c r="BQ132" s="216"/>
      <c r="BR132" s="216"/>
      <c r="BS132" s="217"/>
      <c r="BT132" s="216"/>
      <c r="BU132" s="216"/>
      <c r="BV132" s="216"/>
      <c r="BW132" s="216"/>
      <c r="BX132" s="216"/>
      <c r="BY132" s="216"/>
      <c r="BZ132" s="216"/>
      <c r="CA132" s="239"/>
      <c r="CB132" s="239"/>
      <c r="CC132" s="239"/>
      <c r="CD132" s="239"/>
      <c r="CE132" s="239"/>
      <c r="CF132" s="239"/>
      <c r="CG132" s="239"/>
      <c r="CH132" s="239"/>
      <c r="CI132" s="239"/>
      <c r="CJ132" s="239"/>
      <c r="CK132" s="239"/>
      <c r="CL132" s="239"/>
      <c r="CM132" s="239"/>
      <c r="CN132" s="239"/>
      <c r="CO132" s="239"/>
      <c r="CP132" s="239"/>
      <c r="CQ132" s="239"/>
      <c r="CR132" s="239"/>
      <c r="CS132" s="239"/>
      <c r="CT132" s="239"/>
      <c r="CU132" s="239"/>
      <c r="CV132" s="239"/>
      <c r="CW132" s="239"/>
      <c r="CX132" s="239"/>
      <c r="CY132" s="239"/>
      <c r="CZ132" s="239"/>
      <c r="DA132" s="239"/>
      <c r="DB132" s="239"/>
      <c r="DC132" s="239"/>
      <c r="DD132" s="239"/>
      <c r="DE132" s="239"/>
      <c r="DF132" s="239"/>
      <c r="DG132" s="239"/>
      <c r="DH132" s="239"/>
      <c r="DI132" s="239"/>
      <c r="DJ132" s="239"/>
      <c r="DK132" s="239"/>
      <c r="DL132" s="239"/>
      <c r="DM132" s="239"/>
      <c r="DN132" s="239"/>
      <c r="DO132" s="239"/>
      <c r="DP132" s="216"/>
      <c r="DQ132" s="216"/>
      <c r="DR132" s="216"/>
      <c r="DS132" s="216"/>
      <c r="DT132" s="216"/>
      <c r="DU132" s="216"/>
      <c r="DV132" s="216"/>
      <c r="DW132" s="216"/>
      <c r="DX132" s="216"/>
      <c r="DY132" s="216"/>
      <c r="DZ132" s="216"/>
    </row>
    <row r="133" spans="1:131" s="213"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476</v>
      </c>
      <c r="W133" s="757"/>
      <c r="X133" s="757"/>
      <c r="Y133" s="757"/>
      <c r="Z133" s="758"/>
      <c r="AA133" s="759">
        <v>6.8</v>
      </c>
      <c r="AB133" s="760"/>
      <c r="AC133" s="760"/>
      <c r="AD133" s="760"/>
      <c r="AE133" s="761"/>
      <c r="AF133" s="759">
        <v>6.5</v>
      </c>
      <c r="AG133" s="760"/>
      <c r="AH133" s="760"/>
      <c r="AI133" s="760"/>
      <c r="AJ133" s="761"/>
      <c r="AK133" s="759">
        <v>5.7</v>
      </c>
      <c r="AL133" s="760"/>
      <c r="AM133" s="760"/>
      <c r="AN133" s="760"/>
      <c r="AO133" s="761"/>
      <c r="AP133" s="762"/>
      <c r="AQ133" s="763"/>
      <c r="AR133" s="763"/>
      <c r="AS133" s="763"/>
      <c r="AT133" s="764"/>
      <c r="AU133" s="216"/>
      <c r="AV133" s="216"/>
      <c r="AW133" s="216"/>
      <c r="AX133" s="216"/>
      <c r="AY133" s="216"/>
      <c r="AZ133" s="216"/>
      <c r="BA133" s="216"/>
      <c r="BB133" s="216"/>
      <c r="BC133" s="216"/>
      <c r="BD133" s="216"/>
      <c r="BE133" s="216"/>
      <c r="BF133" s="216"/>
      <c r="BG133" s="216"/>
      <c r="BH133" s="216"/>
      <c r="BI133" s="216"/>
      <c r="BJ133" s="216"/>
      <c r="BK133" s="216"/>
      <c r="BL133" s="216"/>
      <c r="BM133" s="216"/>
      <c r="BN133" s="239"/>
      <c r="BO133" s="239"/>
      <c r="BP133" s="239"/>
      <c r="BQ133" s="239"/>
      <c r="BR133" s="239"/>
      <c r="BS133" s="239"/>
      <c r="BT133" s="239"/>
      <c r="BU133" s="239"/>
      <c r="BV133" s="239"/>
      <c r="BW133" s="239"/>
      <c r="BX133" s="239"/>
      <c r="BY133" s="239"/>
      <c r="BZ133" s="239"/>
      <c r="CA133" s="239"/>
      <c r="CB133" s="239"/>
      <c r="CC133" s="239"/>
      <c r="CD133" s="239"/>
      <c r="CE133" s="239"/>
      <c r="CF133" s="239"/>
      <c r="CG133" s="239"/>
      <c r="CH133" s="239"/>
      <c r="CI133" s="239"/>
      <c r="CJ133" s="239"/>
      <c r="CK133" s="239"/>
      <c r="CL133" s="239"/>
      <c r="CM133" s="239"/>
      <c r="CN133" s="239"/>
      <c r="CO133" s="239"/>
      <c r="CP133" s="239"/>
      <c r="CQ133" s="239"/>
      <c r="CR133" s="239"/>
      <c r="CS133" s="239"/>
      <c r="CT133" s="239"/>
      <c r="CU133" s="239"/>
      <c r="CV133" s="239"/>
      <c r="CW133" s="239"/>
      <c r="CX133" s="239"/>
      <c r="CY133" s="239"/>
      <c r="CZ133" s="239"/>
      <c r="DA133" s="239"/>
      <c r="DB133" s="239"/>
      <c r="DC133" s="239"/>
      <c r="DD133" s="239"/>
      <c r="DE133" s="239"/>
      <c r="DF133" s="239"/>
      <c r="DG133" s="239"/>
      <c r="DH133" s="239"/>
      <c r="DI133" s="239"/>
      <c r="DJ133" s="239"/>
      <c r="DK133" s="239"/>
      <c r="DL133" s="239"/>
      <c r="DM133" s="239"/>
      <c r="DN133" s="239"/>
      <c r="DO133" s="239"/>
      <c r="DP133" s="216"/>
      <c r="DQ133" s="216"/>
      <c r="DR133" s="216"/>
      <c r="DS133" s="216"/>
      <c r="DT133" s="216"/>
      <c r="DU133" s="216"/>
      <c r="DV133" s="216"/>
      <c r="DW133" s="216"/>
      <c r="DX133" s="216"/>
      <c r="DY133" s="216"/>
      <c r="DZ133" s="216"/>
    </row>
    <row r="134" spans="1:131" ht="11.25" customHeight="1" x14ac:dyDescent="0.2">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16"/>
      <c r="AV134" s="216"/>
      <c r="AW134" s="216"/>
      <c r="AX134" s="216"/>
      <c r="AY134" s="216"/>
      <c r="AZ134" s="216"/>
      <c r="BA134" s="216"/>
      <c r="BB134" s="216"/>
      <c r="BC134" s="216"/>
      <c r="BD134" s="216"/>
      <c r="BE134" s="216"/>
      <c r="BF134" s="216"/>
      <c r="BG134" s="216"/>
      <c r="BH134" s="216"/>
      <c r="BI134" s="216"/>
      <c r="BJ134" s="216"/>
      <c r="BK134" s="216"/>
      <c r="BL134" s="216"/>
      <c r="BM134" s="216"/>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16"/>
      <c r="DQ134" s="216"/>
      <c r="DR134" s="216"/>
      <c r="DS134" s="216"/>
      <c r="DT134" s="216"/>
      <c r="DU134" s="216"/>
      <c r="DV134" s="216"/>
      <c r="DW134" s="216"/>
      <c r="DX134" s="216"/>
      <c r="DY134" s="216"/>
      <c r="DZ134" s="216"/>
      <c r="EA134" s="213"/>
    </row>
    <row r="135" spans="1:131" ht="14.4" hidden="1" x14ac:dyDescent="0.2">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sheetData>
  <sheetProtection algorithmName="SHA-512" hashValue="aysbsed5WxuqUujH8cmVx61RTzb+MlrjVsxSmr+xiCDjwZYSvcmz1Qscude252kspW32kQMph7SQ3BBr7DCm3g==" saltValue="Y5SFzobHKQXJa4VAhe55R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D1" zoomScale="80" zoomScaleNormal="85" zoomScaleSheetLayoutView="80" workbookViewId="0">
      <selection activeCell="BK95" sqref="BK95"/>
    </sheetView>
  </sheetViews>
  <sheetFormatPr defaultColWidth="0" defaultRowHeight="13.5" customHeight="1" zeroHeight="1" x14ac:dyDescent="0.2"/>
  <cols>
    <col min="1" max="120" width="2.77734375" style="243" customWidth="1"/>
    <col min="121" max="121" width="0" style="242" hidden="1" customWidth="1"/>
    <col min="122" max="16384" width="9" style="242" hidden="1"/>
  </cols>
  <sheetData>
    <row r="1" spans="1:120" ht="13.2" x14ac:dyDescent="0.2">
      <c r="A1" s="242"/>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2"/>
      <c r="CP1" s="242"/>
      <c r="CQ1" s="242"/>
      <c r="CR1" s="242"/>
      <c r="CS1" s="242"/>
      <c r="CT1" s="242"/>
      <c r="CU1" s="242"/>
      <c r="CV1" s="242"/>
      <c r="CW1" s="242"/>
      <c r="CX1" s="242"/>
      <c r="CY1" s="242"/>
      <c r="CZ1" s="242"/>
      <c r="DA1" s="242"/>
      <c r="DB1" s="242"/>
      <c r="DC1" s="242"/>
      <c r="DD1" s="242"/>
      <c r="DE1" s="242"/>
      <c r="DF1" s="242"/>
      <c r="DG1" s="242"/>
      <c r="DH1" s="242"/>
      <c r="DI1" s="242"/>
      <c r="DJ1" s="242"/>
      <c r="DK1" s="242"/>
      <c r="DL1" s="242"/>
      <c r="DM1" s="242"/>
      <c r="DN1" s="242"/>
      <c r="DO1" s="242"/>
      <c r="DP1" s="242"/>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2"/>
    </row>
    <row r="17" spans="119:120" ht="13.2" x14ac:dyDescent="0.2">
      <c r="DP17" s="242"/>
    </row>
    <row r="18" spans="119:120" ht="13.2" x14ac:dyDescent="0.2"/>
    <row r="19" spans="119:120" ht="13.2" x14ac:dyDescent="0.2"/>
    <row r="20" spans="119:120" ht="13.2" x14ac:dyDescent="0.2">
      <c r="DO20" s="242"/>
      <c r="DP20" s="242"/>
    </row>
    <row r="21" spans="119:120" ht="13.2" x14ac:dyDescent="0.2">
      <c r="DP21" s="242"/>
    </row>
    <row r="22" spans="119:120" ht="13.2" x14ac:dyDescent="0.2"/>
    <row r="23" spans="119:120" ht="13.2" x14ac:dyDescent="0.2">
      <c r="DO23" s="242"/>
      <c r="DP23" s="242"/>
    </row>
    <row r="24" spans="119:120" ht="13.2" x14ac:dyDescent="0.2">
      <c r="DP24" s="242"/>
    </row>
    <row r="25" spans="119:120" ht="13.2" x14ac:dyDescent="0.2">
      <c r="DP25" s="242"/>
    </row>
    <row r="26" spans="119:120" ht="13.2" x14ac:dyDescent="0.2">
      <c r="DO26" s="242"/>
      <c r="DP26" s="242"/>
    </row>
    <row r="27" spans="119:120" ht="13.2" x14ac:dyDescent="0.2"/>
    <row r="28" spans="119:120" ht="13.2" x14ac:dyDescent="0.2">
      <c r="DO28" s="242"/>
      <c r="DP28" s="242"/>
    </row>
    <row r="29" spans="119:120" ht="13.2" x14ac:dyDescent="0.2">
      <c r="DP29" s="242"/>
    </row>
    <row r="30" spans="119:120" ht="13.2" x14ac:dyDescent="0.2"/>
    <row r="31" spans="119:120" ht="13.2" x14ac:dyDescent="0.2">
      <c r="DO31" s="242"/>
      <c r="DP31" s="242"/>
    </row>
    <row r="32" spans="119:120" ht="13.2" x14ac:dyDescent="0.2"/>
    <row r="33" spans="98:120" ht="13.2" x14ac:dyDescent="0.2">
      <c r="DO33" s="242"/>
      <c r="DP33" s="242"/>
    </row>
    <row r="34" spans="98:120" ht="13.2" x14ac:dyDescent="0.2">
      <c r="DM34" s="242"/>
    </row>
    <row r="35" spans="98:120" ht="13.2" x14ac:dyDescent="0.2">
      <c r="CT35" s="242"/>
      <c r="CU35" s="242"/>
      <c r="CV35" s="242"/>
      <c r="CY35" s="242"/>
      <c r="CZ35" s="242"/>
      <c r="DA35" s="242"/>
      <c r="DD35" s="242"/>
      <c r="DE35" s="242"/>
      <c r="DF35" s="242"/>
      <c r="DI35" s="242"/>
      <c r="DJ35" s="242"/>
      <c r="DK35" s="242"/>
      <c r="DM35" s="242"/>
      <c r="DN35" s="242"/>
      <c r="DO35" s="242"/>
      <c r="DP35" s="242"/>
    </row>
    <row r="36" spans="98:120" ht="13.2" x14ac:dyDescent="0.2"/>
    <row r="37" spans="98:120" ht="13.2" x14ac:dyDescent="0.2">
      <c r="CW37" s="242"/>
      <c r="DB37" s="242"/>
      <c r="DG37" s="242"/>
      <c r="DL37" s="242"/>
      <c r="DP37" s="242"/>
    </row>
    <row r="38" spans="98:120" ht="13.2" x14ac:dyDescent="0.2">
      <c r="CT38" s="242"/>
      <c r="CU38" s="242"/>
      <c r="CV38" s="242"/>
      <c r="CW38" s="242"/>
      <c r="CY38" s="242"/>
      <c r="CZ38" s="242"/>
      <c r="DA38" s="242"/>
      <c r="DB38" s="242"/>
      <c r="DD38" s="242"/>
      <c r="DE38" s="242"/>
      <c r="DF38" s="242"/>
      <c r="DG38" s="242"/>
      <c r="DI38" s="242"/>
      <c r="DJ38" s="242"/>
      <c r="DK38" s="242"/>
      <c r="DL38" s="242"/>
      <c r="DN38" s="242"/>
      <c r="DO38" s="242"/>
      <c r="DP38" s="242"/>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2"/>
      <c r="DO49" s="242"/>
      <c r="DP49" s="242"/>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2"/>
      <c r="CS63" s="242"/>
      <c r="CX63" s="242"/>
      <c r="DC63" s="242"/>
      <c r="DH63" s="242"/>
    </row>
    <row r="64" spans="22:120" ht="13.2" x14ac:dyDescent="0.2">
      <c r="V64" s="242"/>
    </row>
    <row r="65" spans="15:120" ht="13.2" x14ac:dyDescent="0.2">
      <c r="X65" s="242"/>
      <c r="Z65" s="242"/>
      <c r="AA65" s="242"/>
      <c r="AB65" s="242"/>
      <c r="AC65" s="242"/>
      <c r="AD65" s="242"/>
      <c r="AE65" s="242"/>
      <c r="AF65" s="242"/>
      <c r="AG65" s="242"/>
      <c r="AH65" s="242"/>
      <c r="AI65" s="242"/>
      <c r="AJ65" s="242"/>
      <c r="AK65" s="242"/>
      <c r="AL65" s="242"/>
      <c r="AM65" s="242"/>
      <c r="AN65" s="242"/>
      <c r="AO65" s="242"/>
      <c r="AP65" s="242"/>
      <c r="AQ65" s="242"/>
      <c r="AR65" s="242"/>
      <c r="AS65" s="242"/>
      <c r="AT65" s="242"/>
      <c r="AU65" s="242"/>
      <c r="AV65" s="242"/>
      <c r="AW65" s="242"/>
      <c r="AX65" s="242"/>
      <c r="AY65" s="242"/>
      <c r="AZ65" s="242"/>
      <c r="BA65" s="242"/>
      <c r="BB65" s="242"/>
      <c r="BC65" s="242"/>
      <c r="BD65" s="242"/>
      <c r="BE65" s="242"/>
      <c r="BF65" s="242"/>
      <c r="BG65" s="242"/>
      <c r="BH65" s="242"/>
      <c r="BI65" s="242"/>
      <c r="BJ65" s="242"/>
      <c r="BK65" s="242"/>
      <c r="BL65" s="242"/>
      <c r="BM65" s="242"/>
      <c r="BN65" s="242"/>
      <c r="BO65" s="242"/>
      <c r="BP65" s="242"/>
      <c r="BQ65" s="242"/>
      <c r="BR65" s="242"/>
      <c r="BS65" s="242"/>
      <c r="BT65" s="242"/>
      <c r="BU65" s="242"/>
      <c r="BV65" s="242"/>
      <c r="BW65" s="242"/>
      <c r="BX65" s="242"/>
      <c r="BY65" s="242"/>
      <c r="BZ65" s="242"/>
      <c r="CA65" s="242"/>
      <c r="CB65" s="242"/>
      <c r="CC65" s="242"/>
      <c r="CD65" s="242"/>
      <c r="CE65" s="242"/>
      <c r="CF65" s="242"/>
      <c r="CG65" s="242"/>
      <c r="CH65" s="242"/>
      <c r="CI65" s="242"/>
      <c r="CJ65" s="242"/>
      <c r="CK65" s="242"/>
      <c r="CL65" s="242"/>
      <c r="CM65" s="242"/>
      <c r="CN65" s="242"/>
      <c r="CO65" s="242"/>
      <c r="CP65" s="242"/>
      <c r="CQ65" s="242"/>
      <c r="CR65" s="242"/>
      <c r="CU65" s="242"/>
      <c r="CZ65" s="242"/>
      <c r="DE65" s="242"/>
      <c r="DJ65" s="242"/>
    </row>
    <row r="66" spans="15:120" ht="13.2" x14ac:dyDescent="0.2">
      <c r="Q66" s="242"/>
      <c r="S66" s="242"/>
      <c r="U66" s="242"/>
      <c r="DM66" s="242"/>
    </row>
    <row r="67" spans="15:120" ht="13.2" x14ac:dyDescent="0.2">
      <c r="O67" s="242"/>
      <c r="P67" s="242"/>
      <c r="R67" s="242"/>
      <c r="T67" s="242"/>
      <c r="Y67" s="242"/>
      <c r="CT67" s="242"/>
      <c r="CV67" s="242"/>
      <c r="CW67" s="242"/>
      <c r="CY67" s="242"/>
      <c r="DA67" s="242"/>
      <c r="DB67" s="242"/>
      <c r="DD67" s="242"/>
      <c r="DF67" s="242"/>
      <c r="DG67" s="242"/>
      <c r="DI67" s="242"/>
      <c r="DK67" s="242"/>
      <c r="DL67" s="242"/>
      <c r="DN67" s="242"/>
      <c r="DO67" s="242"/>
      <c r="DP67" s="242"/>
    </row>
    <row r="68" spans="15:120" ht="13.2" x14ac:dyDescent="0.2"/>
    <row r="69" spans="15:120" ht="13.2" x14ac:dyDescent="0.2"/>
    <row r="70" spans="15:120" ht="13.2" x14ac:dyDescent="0.2"/>
    <row r="71" spans="15:120" ht="13.2" x14ac:dyDescent="0.2"/>
    <row r="72" spans="15:120" ht="13.2" x14ac:dyDescent="0.2">
      <c r="DP72" s="242"/>
    </row>
    <row r="73" spans="15:120" ht="13.2" x14ac:dyDescent="0.2">
      <c r="DP73" s="242"/>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2"/>
      <c r="CX96" s="242"/>
      <c r="DC96" s="242"/>
      <c r="DH96" s="242"/>
    </row>
    <row r="97" spans="24:120" ht="13.2" x14ac:dyDescent="0.2">
      <c r="CS97" s="242"/>
      <c r="CX97" s="242"/>
      <c r="DC97" s="242"/>
      <c r="DH97" s="242"/>
      <c r="DP97" s="243" t="s">
        <v>477</v>
      </c>
    </row>
    <row r="98" spans="24:120" ht="13.2" hidden="1" x14ac:dyDescent="0.2">
      <c r="CS98" s="242"/>
      <c r="CX98" s="242"/>
      <c r="DC98" s="242"/>
      <c r="DH98" s="242"/>
    </row>
    <row r="99" spans="24:120" ht="13.2" hidden="1" x14ac:dyDescent="0.2">
      <c r="CS99" s="242"/>
      <c r="CX99" s="242"/>
      <c r="DC99" s="242"/>
      <c r="DH99" s="242"/>
    </row>
    <row r="101" spans="24:120" ht="12" hidden="1" customHeight="1" x14ac:dyDescent="0.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2"/>
      <c r="BA101" s="242"/>
      <c r="BB101" s="242"/>
      <c r="BC101" s="242"/>
      <c r="BD101" s="242"/>
      <c r="BE101" s="242"/>
      <c r="BF101" s="242"/>
      <c r="BG101" s="242"/>
      <c r="BH101" s="242"/>
      <c r="BI101" s="242"/>
      <c r="BJ101" s="242"/>
      <c r="BK101" s="242"/>
      <c r="BL101" s="242"/>
      <c r="BM101" s="242"/>
      <c r="BN101" s="242"/>
      <c r="BO101" s="242"/>
      <c r="BP101" s="242"/>
      <c r="BQ101" s="242"/>
      <c r="BR101" s="242"/>
      <c r="BS101" s="242"/>
      <c r="BT101" s="242"/>
      <c r="BU101" s="242"/>
      <c r="BV101" s="242"/>
      <c r="BW101" s="242"/>
      <c r="BX101" s="242"/>
      <c r="BY101" s="242"/>
      <c r="BZ101" s="242"/>
      <c r="CA101" s="242"/>
      <c r="CB101" s="242"/>
      <c r="CC101" s="242"/>
      <c r="CD101" s="242"/>
      <c r="CE101" s="242"/>
      <c r="CF101" s="242"/>
      <c r="CG101" s="242"/>
      <c r="CH101" s="242"/>
      <c r="CI101" s="242"/>
      <c r="CJ101" s="242"/>
      <c r="CK101" s="242"/>
      <c r="CL101" s="242"/>
      <c r="CM101" s="242"/>
      <c r="CN101" s="242"/>
      <c r="CO101" s="242"/>
      <c r="CP101" s="242"/>
      <c r="CQ101" s="242"/>
      <c r="CR101" s="242"/>
      <c r="CU101" s="242"/>
      <c r="CZ101" s="242"/>
      <c r="DE101" s="242"/>
      <c r="DJ101" s="242"/>
    </row>
    <row r="102" spans="24:120" ht="1.5" hidden="1" customHeight="1" x14ac:dyDescent="0.2">
      <c r="CU102" s="242"/>
      <c r="CZ102" s="242"/>
      <c r="DE102" s="242"/>
      <c r="DJ102" s="242"/>
      <c r="DM102" s="242"/>
    </row>
    <row r="103" spans="24:120" ht="13.2" hidden="1" x14ac:dyDescent="0.2">
      <c r="CT103" s="242"/>
      <c r="CV103" s="242"/>
      <c r="CW103" s="242"/>
      <c r="CY103" s="242"/>
      <c r="DA103" s="242"/>
      <c r="DB103" s="242"/>
      <c r="DD103" s="242"/>
      <c r="DF103" s="242"/>
      <c r="DG103" s="242"/>
      <c r="DI103" s="242"/>
      <c r="DK103" s="242"/>
      <c r="DL103" s="242"/>
      <c r="DM103" s="242"/>
      <c r="DN103" s="242"/>
      <c r="DO103" s="242"/>
      <c r="DP103" s="242"/>
    </row>
    <row r="104" spans="24:120" ht="13.2" hidden="1" x14ac:dyDescent="0.2">
      <c r="CV104" s="242"/>
      <c r="CW104" s="242"/>
      <c r="DA104" s="242"/>
      <c r="DB104" s="242"/>
      <c r="DF104" s="242"/>
      <c r="DG104" s="242"/>
      <c r="DK104" s="242"/>
      <c r="DL104" s="242"/>
      <c r="DN104" s="242"/>
      <c r="DO104" s="242"/>
      <c r="DP104" s="242"/>
    </row>
    <row r="105" spans="24:120" ht="12.75" hidden="1" customHeight="1" x14ac:dyDescent="0.2"/>
  </sheetData>
  <sheetProtection algorithmName="SHA-512" hashValue="hqEAV6bn5+/vb+ei8mT2Msi49l7GXa5hTKQiBL0s2mVM0LYjNJOA9Jx5eL8PB2+8OvKL+pDeROso4pScYopbcw==" saltValue="ogMVEsxvvEr6D2gIXqidhA=="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2"/>
  <cols>
    <col min="1" max="116" width="2.6640625" style="243" customWidth="1"/>
    <col min="117" max="16384" width="9" style="242" hidden="1"/>
  </cols>
  <sheetData>
    <row r="1" spans="2:116" ht="13.2" x14ac:dyDescent="0.2">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2"/>
      <c r="CP1" s="242"/>
      <c r="CQ1" s="242"/>
      <c r="CR1" s="242"/>
      <c r="CS1" s="242"/>
      <c r="CT1" s="242"/>
      <c r="CU1" s="242"/>
      <c r="CV1" s="242"/>
      <c r="CW1" s="242"/>
      <c r="CX1" s="242"/>
      <c r="CY1" s="242"/>
      <c r="CZ1" s="242"/>
      <c r="DA1" s="242"/>
      <c r="DB1" s="242"/>
      <c r="DC1" s="242"/>
      <c r="DD1" s="242"/>
      <c r="DE1" s="242"/>
      <c r="DF1" s="242"/>
      <c r="DG1" s="242"/>
      <c r="DH1" s="242"/>
      <c r="DI1" s="242"/>
      <c r="DJ1" s="242"/>
      <c r="DK1" s="242"/>
      <c r="DL1" s="242"/>
    </row>
    <row r="2" spans="2:116" ht="13.2" x14ac:dyDescent="0.2"/>
    <row r="3" spans="2:116" ht="13.2" x14ac:dyDescent="0.2"/>
    <row r="4" spans="2:116" ht="13.2" x14ac:dyDescent="0.2">
      <c r="R4" s="242"/>
      <c r="S4" s="242"/>
      <c r="T4" s="242"/>
      <c r="U4" s="242"/>
      <c r="V4" s="242"/>
      <c r="W4" s="242"/>
      <c r="X4" s="242"/>
      <c r="Y4" s="242"/>
      <c r="Z4" s="242"/>
      <c r="AA4" s="242"/>
      <c r="AB4" s="242"/>
      <c r="AC4" s="242"/>
      <c r="AD4" s="242"/>
      <c r="AE4" s="242"/>
      <c r="AF4" s="242"/>
      <c r="AG4" s="242"/>
      <c r="AH4" s="242"/>
      <c r="AI4" s="242"/>
      <c r="AJ4" s="242"/>
      <c r="AK4" s="242"/>
      <c r="AL4" s="242"/>
      <c r="AM4" s="242"/>
      <c r="AN4" s="242"/>
      <c r="AO4" s="242"/>
      <c r="AP4" s="242"/>
      <c r="AQ4" s="242"/>
      <c r="AR4" s="242"/>
      <c r="AS4" s="242"/>
      <c r="AT4" s="242"/>
      <c r="AU4" s="242"/>
      <c r="AV4" s="242"/>
      <c r="AW4" s="242"/>
      <c r="AX4" s="242"/>
      <c r="AY4" s="242"/>
      <c r="AZ4" s="242"/>
      <c r="BA4" s="242"/>
      <c r="BB4" s="242"/>
      <c r="BC4" s="242"/>
      <c r="BD4" s="242"/>
      <c r="BE4" s="242"/>
      <c r="BF4" s="242"/>
      <c r="BG4" s="242"/>
      <c r="BH4" s="242"/>
      <c r="BI4" s="242"/>
      <c r="BJ4" s="242"/>
      <c r="BK4" s="242"/>
      <c r="BL4" s="242"/>
      <c r="BM4" s="242"/>
      <c r="BN4" s="242"/>
      <c r="BO4" s="242"/>
      <c r="BP4" s="242"/>
      <c r="BQ4" s="242"/>
      <c r="BR4" s="242"/>
      <c r="BS4" s="242"/>
      <c r="BT4" s="242"/>
      <c r="BU4" s="242"/>
      <c r="BV4" s="242"/>
      <c r="BW4" s="242"/>
      <c r="BX4" s="242"/>
      <c r="BY4" s="242"/>
      <c r="BZ4" s="242"/>
      <c r="CA4" s="242"/>
      <c r="CB4" s="242"/>
      <c r="CC4" s="242"/>
      <c r="CD4" s="242"/>
      <c r="CE4" s="242"/>
      <c r="CF4" s="242"/>
      <c r="CG4" s="242"/>
      <c r="CH4" s="242"/>
      <c r="CI4" s="242"/>
      <c r="CJ4" s="242"/>
      <c r="CK4" s="242"/>
      <c r="CL4" s="242"/>
      <c r="CM4" s="242"/>
      <c r="CN4" s="242"/>
      <c r="CO4" s="242"/>
      <c r="CP4" s="242"/>
      <c r="CQ4" s="242"/>
      <c r="CR4" s="242"/>
      <c r="CS4" s="242"/>
      <c r="CT4" s="242"/>
      <c r="CU4" s="242"/>
      <c r="CV4" s="242"/>
      <c r="CW4" s="242"/>
      <c r="CX4" s="242"/>
      <c r="CY4" s="242"/>
      <c r="CZ4" s="242"/>
      <c r="DA4" s="242"/>
      <c r="DB4" s="242"/>
      <c r="DC4" s="242"/>
      <c r="DD4" s="242"/>
      <c r="DE4" s="242"/>
      <c r="DF4" s="242"/>
      <c r="DG4" s="242"/>
      <c r="DH4" s="242"/>
      <c r="DI4" s="242"/>
      <c r="DJ4" s="242"/>
      <c r="DK4" s="242"/>
      <c r="DL4" s="242"/>
    </row>
    <row r="5" spans="2:116" ht="13.2" x14ac:dyDescent="0.2">
      <c r="R5" s="242"/>
      <c r="S5" s="242"/>
      <c r="T5" s="242"/>
      <c r="U5" s="242"/>
      <c r="V5" s="242"/>
      <c r="W5" s="242"/>
      <c r="X5" s="242"/>
      <c r="Y5" s="242"/>
      <c r="Z5" s="242"/>
      <c r="AA5" s="242"/>
      <c r="AB5" s="242"/>
      <c r="AC5" s="242"/>
      <c r="AD5" s="242"/>
      <c r="AE5" s="242"/>
      <c r="AF5" s="242"/>
      <c r="AG5" s="242"/>
      <c r="AH5" s="242"/>
      <c r="AI5" s="242"/>
      <c r="AJ5" s="242"/>
      <c r="AK5" s="242"/>
      <c r="AL5" s="242"/>
      <c r="AM5" s="242"/>
      <c r="AN5" s="242"/>
      <c r="AO5" s="242"/>
      <c r="AP5" s="242"/>
      <c r="AQ5" s="242"/>
      <c r="AR5" s="242"/>
      <c r="AS5" s="242"/>
      <c r="AT5" s="242"/>
      <c r="AU5" s="242"/>
      <c r="AV5" s="242"/>
      <c r="AW5" s="242"/>
      <c r="AX5" s="242"/>
      <c r="AY5" s="242"/>
      <c r="AZ5" s="242"/>
      <c r="BA5" s="242"/>
      <c r="BB5" s="242"/>
      <c r="BC5" s="242"/>
      <c r="BD5" s="242"/>
      <c r="BE5" s="242"/>
      <c r="BF5" s="242"/>
      <c r="BG5" s="242"/>
      <c r="BH5" s="242"/>
      <c r="BI5" s="242"/>
      <c r="BJ5" s="242"/>
      <c r="BK5" s="242"/>
      <c r="BL5" s="242"/>
      <c r="BM5" s="242"/>
      <c r="BN5" s="242"/>
      <c r="BO5" s="242"/>
      <c r="BP5" s="242"/>
      <c r="BQ5" s="242"/>
      <c r="BR5" s="242"/>
      <c r="BS5" s="242"/>
      <c r="BT5" s="242"/>
      <c r="BU5" s="242"/>
      <c r="BV5" s="242"/>
      <c r="BW5" s="242"/>
      <c r="BX5" s="242"/>
      <c r="BY5" s="242"/>
      <c r="BZ5" s="242"/>
      <c r="CA5" s="242"/>
      <c r="CB5" s="242"/>
      <c r="CC5" s="242"/>
      <c r="CD5" s="242"/>
      <c r="CE5" s="242"/>
      <c r="CF5" s="242"/>
      <c r="CG5" s="242"/>
      <c r="CH5" s="242"/>
      <c r="CI5" s="242"/>
      <c r="CJ5" s="242"/>
      <c r="CK5" s="242"/>
      <c r="CL5" s="242"/>
      <c r="CM5" s="242"/>
      <c r="CN5" s="242"/>
      <c r="CO5" s="242"/>
      <c r="CP5" s="242"/>
      <c r="CQ5" s="242"/>
      <c r="CR5" s="242"/>
      <c r="CS5" s="242"/>
      <c r="CT5" s="242"/>
      <c r="CU5" s="242"/>
      <c r="CV5" s="242"/>
      <c r="CW5" s="242"/>
      <c r="CX5" s="242"/>
      <c r="CY5" s="242"/>
      <c r="CZ5" s="242"/>
      <c r="DA5" s="242"/>
      <c r="DB5" s="242"/>
      <c r="DC5" s="242"/>
      <c r="DD5" s="242"/>
      <c r="DE5" s="242"/>
      <c r="DF5" s="242"/>
      <c r="DG5" s="242"/>
      <c r="DH5" s="242"/>
      <c r="DI5" s="242"/>
      <c r="DJ5" s="242"/>
      <c r="DK5" s="242"/>
      <c r="DL5" s="242"/>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c r="AI18" s="242"/>
      <c r="AJ18" s="242"/>
      <c r="AK18" s="242"/>
      <c r="AL18" s="242"/>
      <c r="AM18" s="242"/>
      <c r="AN18" s="242"/>
      <c r="AO18" s="242"/>
      <c r="AP18" s="242"/>
      <c r="AQ18" s="242"/>
      <c r="AR18" s="242"/>
      <c r="AS18" s="242"/>
      <c r="AT18" s="242"/>
      <c r="AU18" s="242"/>
      <c r="AV18" s="242"/>
      <c r="AW18" s="242"/>
      <c r="AX18" s="242"/>
      <c r="AY18" s="242"/>
      <c r="AZ18" s="242"/>
      <c r="BA18" s="242"/>
      <c r="BB18" s="242"/>
      <c r="BC18" s="242"/>
      <c r="BD18" s="242"/>
      <c r="BE18" s="242"/>
      <c r="BF18" s="242"/>
      <c r="BG18" s="242"/>
      <c r="BH18" s="242"/>
      <c r="BI18" s="242"/>
      <c r="BJ18" s="242"/>
      <c r="BK18" s="242"/>
      <c r="BL18" s="242"/>
      <c r="BM18" s="242"/>
      <c r="BN18" s="242"/>
      <c r="BO18" s="242"/>
      <c r="BP18" s="242"/>
      <c r="BQ18" s="242"/>
      <c r="BR18" s="242"/>
      <c r="BS18" s="242"/>
      <c r="BT18" s="242"/>
      <c r="BU18" s="242"/>
      <c r="BV18" s="242"/>
      <c r="BW18" s="242"/>
      <c r="BX18" s="242"/>
      <c r="BY18" s="242"/>
      <c r="BZ18" s="242"/>
      <c r="CA18" s="242"/>
      <c r="CB18" s="242"/>
      <c r="CC18" s="242"/>
      <c r="CD18" s="242"/>
      <c r="CE18" s="242"/>
      <c r="CF18" s="242"/>
      <c r="CG18" s="242"/>
      <c r="CH18" s="242"/>
      <c r="CI18" s="242"/>
      <c r="CJ18" s="242"/>
      <c r="CK18" s="242"/>
      <c r="CL18" s="242"/>
      <c r="CM18" s="242"/>
      <c r="CN18" s="242"/>
      <c r="CO18" s="242"/>
      <c r="CP18" s="242"/>
      <c r="CQ18" s="242"/>
      <c r="CR18" s="242"/>
      <c r="CS18" s="242"/>
      <c r="CT18" s="242"/>
      <c r="CU18" s="242"/>
      <c r="CV18" s="242"/>
      <c r="CW18" s="242"/>
      <c r="CX18" s="242"/>
      <c r="CY18" s="242"/>
      <c r="CZ18" s="242"/>
      <c r="DA18" s="242"/>
      <c r="DB18" s="242"/>
      <c r="DC18" s="242"/>
      <c r="DD18" s="242"/>
      <c r="DE18" s="242"/>
      <c r="DF18" s="242"/>
      <c r="DG18" s="242"/>
      <c r="DH18" s="242"/>
      <c r="DI18" s="242"/>
      <c r="DJ18" s="242"/>
      <c r="DK18" s="242"/>
      <c r="DL18" s="242"/>
    </row>
    <row r="19" spans="9:116" ht="13.2" x14ac:dyDescent="0.2"/>
    <row r="20" spans="9:116" ht="13.2" x14ac:dyDescent="0.2"/>
    <row r="21" spans="9:116" ht="13.2" x14ac:dyDescent="0.2">
      <c r="DL21" s="242"/>
    </row>
    <row r="22" spans="9:116" ht="13.2" x14ac:dyDescent="0.2">
      <c r="DI22" s="242"/>
      <c r="DJ22" s="242"/>
      <c r="DK22" s="242"/>
      <c r="DL22" s="242"/>
    </row>
    <row r="23" spans="9:116" ht="13.2" x14ac:dyDescent="0.2">
      <c r="CY23" s="242"/>
      <c r="CZ23" s="242"/>
      <c r="DA23" s="242"/>
      <c r="DB23" s="242"/>
      <c r="DC23" s="242"/>
      <c r="DD23" s="242"/>
      <c r="DE23" s="242"/>
      <c r="DF23" s="242"/>
      <c r="DG23" s="242"/>
      <c r="DH23" s="242"/>
      <c r="DI23" s="242"/>
      <c r="DJ23" s="242"/>
      <c r="DK23" s="242"/>
      <c r="DL23" s="242"/>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2"/>
      <c r="DA35" s="242"/>
      <c r="DB35" s="242"/>
      <c r="DC35" s="242"/>
      <c r="DD35" s="242"/>
      <c r="DE35" s="242"/>
      <c r="DF35" s="242"/>
      <c r="DG35" s="242"/>
      <c r="DH35" s="242"/>
      <c r="DI35" s="242"/>
      <c r="DJ35" s="242"/>
      <c r="DK35" s="242"/>
      <c r="DL35" s="242"/>
    </row>
    <row r="36" spans="15:116" ht="13.2" x14ac:dyDescent="0.2"/>
    <row r="37" spans="15:116" ht="13.2" x14ac:dyDescent="0.2">
      <c r="DL37" s="242"/>
    </row>
    <row r="38" spans="15:116" ht="13.2" x14ac:dyDescent="0.2">
      <c r="DI38" s="242"/>
      <c r="DJ38" s="242"/>
      <c r="DK38" s="242"/>
      <c r="DL38" s="242"/>
    </row>
    <row r="39" spans="15:116" ht="13.2" x14ac:dyDescent="0.2"/>
    <row r="40" spans="15:116" ht="13.2" x14ac:dyDescent="0.2"/>
    <row r="41" spans="15:116" ht="13.2" x14ac:dyDescent="0.2"/>
    <row r="42" spans="15:116" ht="13.2" x14ac:dyDescent="0.2"/>
    <row r="43" spans="15:116" ht="13.2" x14ac:dyDescent="0.2">
      <c r="O43" s="242"/>
      <c r="P43" s="242"/>
      <c r="Q43" s="242"/>
      <c r="R43" s="242"/>
      <c r="S43" s="242"/>
      <c r="T43" s="242"/>
      <c r="U43" s="242"/>
      <c r="V43" s="242"/>
      <c r="W43" s="242"/>
      <c r="X43" s="242"/>
      <c r="Y43" s="242"/>
      <c r="Z43" s="242"/>
      <c r="AA43" s="242"/>
      <c r="AB43" s="242"/>
      <c r="AC43" s="242"/>
      <c r="AD43" s="242"/>
      <c r="AE43" s="242"/>
      <c r="AF43" s="242"/>
      <c r="AG43" s="242"/>
      <c r="AH43" s="242"/>
      <c r="AI43" s="242"/>
      <c r="AJ43" s="242"/>
      <c r="AK43" s="242"/>
      <c r="AL43" s="242"/>
      <c r="AM43" s="242"/>
      <c r="AN43" s="242"/>
      <c r="AO43" s="242"/>
      <c r="AP43" s="242"/>
      <c r="AQ43" s="242"/>
      <c r="AR43" s="242"/>
      <c r="AS43" s="242"/>
      <c r="AT43" s="242"/>
      <c r="AU43" s="242"/>
      <c r="AV43" s="242"/>
      <c r="AW43" s="242"/>
      <c r="AX43" s="242"/>
      <c r="AY43" s="242"/>
      <c r="AZ43" s="242"/>
      <c r="BA43" s="242"/>
      <c r="BB43" s="242"/>
      <c r="BC43" s="242"/>
      <c r="BD43" s="242"/>
      <c r="BE43" s="242"/>
      <c r="BF43" s="242"/>
      <c r="BG43" s="242"/>
      <c r="BH43" s="242"/>
      <c r="BI43" s="242"/>
      <c r="BJ43" s="242"/>
      <c r="BK43" s="242"/>
      <c r="BL43" s="242"/>
      <c r="BM43" s="242"/>
      <c r="BN43" s="242"/>
      <c r="BO43" s="242"/>
      <c r="BP43" s="242"/>
      <c r="BQ43" s="242"/>
      <c r="BR43" s="242"/>
      <c r="BS43" s="242"/>
      <c r="BT43" s="242"/>
      <c r="BU43" s="242"/>
      <c r="BV43" s="242"/>
      <c r="BW43" s="242"/>
      <c r="BX43" s="242"/>
      <c r="BY43" s="242"/>
      <c r="BZ43" s="242"/>
      <c r="CA43" s="242"/>
      <c r="CB43" s="242"/>
      <c r="CC43" s="242"/>
      <c r="CD43" s="242"/>
      <c r="CE43" s="242"/>
      <c r="CF43" s="242"/>
      <c r="CG43" s="242"/>
      <c r="CH43" s="242"/>
      <c r="CI43" s="242"/>
      <c r="CJ43" s="242"/>
      <c r="CK43" s="242"/>
      <c r="CL43" s="242"/>
      <c r="CM43" s="242"/>
      <c r="CN43" s="242"/>
      <c r="CO43" s="242"/>
      <c r="CP43" s="242"/>
      <c r="CQ43" s="242"/>
      <c r="CR43" s="242"/>
      <c r="CS43" s="242"/>
      <c r="CT43" s="242"/>
      <c r="CU43" s="242"/>
      <c r="CV43" s="242"/>
      <c r="CW43" s="242"/>
      <c r="CX43" s="242"/>
      <c r="CY43" s="242"/>
      <c r="CZ43" s="242"/>
      <c r="DA43" s="242"/>
      <c r="DB43" s="242"/>
      <c r="DC43" s="242"/>
      <c r="DD43" s="242"/>
      <c r="DE43" s="242"/>
      <c r="DF43" s="242"/>
      <c r="DG43" s="242"/>
      <c r="DH43" s="242"/>
      <c r="DI43" s="242"/>
      <c r="DJ43" s="242"/>
      <c r="DK43" s="242"/>
      <c r="DL43" s="242"/>
    </row>
    <row r="44" spans="15:116" ht="13.2" x14ac:dyDescent="0.2">
      <c r="DL44" s="242"/>
    </row>
    <row r="45" spans="15:116" ht="13.2" x14ac:dyDescent="0.2"/>
    <row r="46" spans="15:116" ht="13.2" x14ac:dyDescent="0.2">
      <c r="DA46" s="242"/>
      <c r="DB46" s="242"/>
      <c r="DC46" s="242"/>
      <c r="DD46" s="242"/>
      <c r="DE46" s="242"/>
      <c r="DF46" s="242"/>
      <c r="DG46" s="242"/>
      <c r="DH46" s="242"/>
      <c r="DI46" s="242"/>
      <c r="DJ46" s="242"/>
      <c r="DK46" s="242"/>
      <c r="DL46" s="242"/>
    </row>
    <row r="47" spans="15:116" ht="13.2" x14ac:dyDescent="0.2"/>
    <row r="48" spans="15:116" ht="13.2" x14ac:dyDescent="0.2"/>
    <row r="49" spans="104:116" ht="13.2" x14ac:dyDescent="0.2"/>
    <row r="50" spans="104:116" ht="13.2" x14ac:dyDescent="0.2">
      <c r="CZ50" s="242"/>
      <c r="DA50" s="242"/>
      <c r="DB50" s="242"/>
      <c r="DC50" s="242"/>
      <c r="DD50" s="242"/>
      <c r="DE50" s="242"/>
      <c r="DF50" s="242"/>
      <c r="DG50" s="242"/>
      <c r="DH50" s="242"/>
      <c r="DI50" s="242"/>
      <c r="DJ50" s="242"/>
      <c r="DK50" s="242"/>
      <c r="DL50" s="242"/>
    </row>
    <row r="51" spans="104:116" ht="13.2" x14ac:dyDescent="0.2"/>
    <row r="52" spans="104:116" ht="13.2" x14ac:dyDescent="0.2"/>
    <row r="53" spans="104:116" ht="13.2" x14ac:dyDescent="0.2">
      <c r="DL53" s="242"/>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2"/>
      <c r="DD67" s="242"/>
      <c r="DE67" s="242"/>
      <c r="DF67" s="242"/>
      <c r="DG67" s="242"/>
      <c r="DH67" s="242"/>
      <c r="DI67" s="242"/>
      <c r="DJ67" s="242"/>
      <c r="DK67" s="242"/>
      <c r="DL67" s="242"/>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OsGB2Ob2qppLrS8XhXD2I9XSr4C08//axYnIIFjJdUjKB7rcTPZDWWhl+KSpeuaVx/GpDIIuQQjM8zQ4CzIBvw==" saltValue="oX+6sPFDv7AWqs8u9wyIpA==" spinCount="100000" sheet="1" objects="1" scenarios="1"/>
  <dataConsolidate/>
  <phoneticPr fontId="2"/>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4" customWidth="1"/>
    <col min="37" max="44" width="17" style="244" customWidth="1"/>
    <col min="45" max="45" width="6.109375" style="251" customWidth="1"/>
    <col min="46" max="46" width="3" style="249" customWidth="1"/>
    <col min="47" max="47" width="19.109375" style="244" hidden="1" customWidth="1"/>
    <col min="48" max="52" width="12.6640625" style="244" hidden="1" customWidth="1"/>
    <col min="53" max="16384" width="8.6640625" style="244" hidden="1"/>
  </cols>
  <sheetData>
    <row r="1" spans="1:46" ht="13.2" x14ac:dyDescent="0.2">
      <c r="AS1" s="245"/>
      <c r="AT1" s="245"/>
    </row>
    <row r="2" spans="1:46" ht="13.2" x14ac:dyDescent="0.2">
      <c r="AS2" s="245"/>
      <c r="AT2" s="245"/>
    </row>
    <row r="3" spans="1:46" ht="13.2" x14ac:dyDescent="0.2">
      <c r="AS3" s="245"/>
      <c r="AT3" s="245"/>
    </row>
    <row r="4" spans="1:46" ht="13.2" x14ac:dyDescent="0.2">
      <c r="AS4" s="245"/>
      <c r="AT4" s="245"/>
    </row>
    <row r="5" spans="1:46" ht="16.2" x14ac:dyDescent="0.2">
      <c r="A5" s="246" t="s">
        <v>478</v>
      </c>
      <c r="B5" s="247"/>
      <c r="C5" s="247"/>
      <c r="D5" s="247"/>
      <c r="E5" s="247"/>
      <c r="F5" s="247"/>
      <c r="G5" s="247"/>
      <c r="H5" s="247"/>
      <c r="I5" s="247"/>
      <c r="J5" s="247"/>
      <c r="K5" s="247"/>
      <c r="L5" s="247"/>
      <c r="M5" s="247"/>
      <c r="N5" s="247"/>
      <c r="O5" s="247"/>
      <c r="P5" s="247"/>
      <c r="Q5" s="247"/>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8"/>
    </row>
    <row r="6" spans="1:46" ht="13.2" x14ac:dyDescent="0.2">
      <c r="A6" s="249"/>
      <c r="B6" s="245"/>
      <c r="C6" s="245"/>
      <c r="D6" s="245"/>
      <c r="E6" s="245"/>
      <c r="F6" s="245"/>
      <c r="G6" s="245"/>
      <c r="H6" s="245"/>
      <c r="I6" s="245"/>
      <c r="J6" s="245"/>
      <c r="K6" s="245"/>
      <c r="L6" s="245"/>
      <c r="M6" s="245"/>
      <c r="N6" s="245"/>
      <c r="O6" s="245"/>
      <c r="P6" s="245"/>
      <c r="Q6" s="245"/>
      <c r="R6" s="245"/>
      <c r="S6" s="245"/>
      <c r="T6" s="245"/>
      <c r="U6" s="245"/>
      <c r="V6" s="245"/>
      <c r="W6" s="245"/>
      <c r="X6" s="245"/>
      <c r="Y6" s="245"/>
      <c r="Z6" s="245"/>
      <c r="AA6" s="245"/>
      <c r="AB6" s="245"/>
      <c r="AC6" s="245"/>
      <c r="AD6" s="245"/>
      <c r="AE6" s="245"/>
      <c r="AF6" s="245"/>
      <c r="AG6" s="245"/>
      <c r="AH6" s="245"/>
      <c r="AI6" s="245"/>
      <c r="AJ6" s="245"/>
      <c r="AK6" s="250" t="s">
        <v>479</v>
      </c>
      <c r="AL6" s="250"/>
      <c r="AM6" s="250"/>
      <c r="AN6" s="250"/>
      <c r="AO6" s="245"/>
      <c r="AP6" s="245"/>
      <c r="AQ6" s="245"/>
      <c r="AR6" s="245"/>
    </row>
    <row r="7" spans="1:46" ht="13.5" customHeight="1" x14ac:dyDescent="0.2">
      <c r="A7" s="249"/>
      <c r="B7" s="245"/>
      <c r="C7" s="245"/>
      <c r="D7" s="245"/>
      <c r="E7" s="245"/>
      <c r="F7" s="245"/>
      <c r="G7" s="245"/>
      <c r="H7" s="245"/>
      <c r="I7" s="245"/>
      <c r="J7" s="245"/>
      <c r="K7" s="245"/>
      <c r="L7" s="245"/>
      <c r="M7" s="245"/>
      <c r="N7" s="245"/>
      <c r="O7" s="245"/>
      <c r="P7" s="245"/>
      <c r="Q7" s="245"/>
      <c r="R7" s="245"/>
      <c r="S7" s="245"/>
      <c r="T7" s="245"/>
      <c r="U7" s="245"/>
      <c r="V7" s="245"/>
      <c r="W7" s="245"/>
      <c r="X7" s="245"/>
      <c r="Y7" s="245"/>
      <c r="Z7" s="245"/>
      <c r="AA7" s="245"/>
      <c r="AB7" s="245"/>
      <c r="AC7" s="245"/>
      <c r="AD7" s="245"/>
      <c r="AE7" s="245"/>
      <c r="AF7" s="245"/>
      <c r="AG7" s="245"/>
      <c r="AH7" s="245"/>
      <c r="AI7" s="245"/>
      <c r="AJ7" s="245"/>
      <c r="AK7" s="252"/>
      <c r="AL7" s="253"/>
      <c r="AM7" s="253"/>
      <c r="AN7" s="254"/>
      <c r="AO7" s="1154" t="s">
        <v>480</v>
      </c>
      <c r="AP7" s="255"/>
      <c r="AQ7" s="256" t="s">
        <v>481</v>
      </c>
      <c r="AR7" s="257"/>
    </row>
    <row r="8" spans="1:46" ht="13.2" x14ac:dyDescent="0.2">
      <c r="A8" s="249"/>
      <c r="B8" s="245"/>
      <c r="C8" s="245"/>
      <c r="D8" s="245"/>
      <c r="E8" s="245"/>
      <c r="F8" s="245"/>
      <c r="G8" s="245"/>
      <c r="H8" s="245"/>
      <c r="I8" s="245"/>
      <c r="J8" s="245"/>
      <c r="K8" s="245"/>
      <c r="L8" s="245"/>
      <c r="M8" s="245"/>
      <c r="N8" s="245"/>
      <c r="O8" s="245"/>
      <c r="P8" s="245"/>
      <c r="Q8" s="245"/>
      <c r="R8" s="245"/>
      <c r="S8" s="245"/>
      <c r="T8" s="245"/>
      <c r="U8" s="245"/>
      <c r="V8" s="245"/>
      <c r="W8" s="245"/>
      <c r="X8" s="245"/>
      <c r="Y8" s="245"/>
      <c r="Z8" s="245"/>
      <c r="AA8" s="245"/>
      <c r="AB8" s="245"/>
      <c r="AC8" s="245"/>
      <c r="AD8" s="245"/>
      <c r="AE8" s="245"/>
      <c r="AF8" s="245"/>
      <c r="AG8" s="245"/>
      <c r="AH8" s="245"/>
      <c r="AI8" s="245"/>
      <c r="AJ8" s="245"/>
      <c r="AK8" s="258"/>
      <c r="AL8" s="259"/>
      <c r="AM8" s="259"/>
      <c r="AN8" s="260"/>
      <c r="AO8" s="1155"/>
      <c r="AP8" s="261" t="s">
        <v>482</v>
      </c>
      <c r="AQ8" s="262" t="s">
        <v>483</v>
      </c>
      <c r="AR8" s="263" t="s">
        <v>484</v>
      </c>
    </row>
    <row r="9" spans="1:46" ht="13.2" x14ac:dyDescent="0.2">
      <c r="A9" s="249"/>
      <c r="B9" s="245"/>
      <c r="C9" s="245"/>
      <c r="D9" s="245"/>
      <c r="E9" s="245"/>
      <c r="F9" s="245"/>
      <c r="G9" s="245"/>
      <c r="H9" s="245"/>
      <c r="I9" s="245"/>
      <c r="J9" s="245"/>
      <c r="K9" s="245"/>
      <c r="L9" s="245"/>
      <c r="M9" s="245"/>
      <c r="N9" s="245"/>
      <c r="O9" s="245"/>
      <c r="P9" s="245"/>
      <c r="Q9" s="245"/>
      <c r="R9" s="245"/>
      <c r="S9" s="245"/>
      <c r="T9" s="245"/>
      <c r="U9" s="245"/>
      <c r="V9" s="245"/>
      <c r="W9" s="245"/>
      <c r="X9" s="245"/>
      <c r="Y9" s="245"/>
      <c r="Z9" s="245"/>
      <c r="AA9" s="245"/>
      <c r="AB9" s="245"/>
      <c r="AC9" s="245"/>
      <c r="AD9" s="245"/>
      <c r="AE9" s="245"/>
      <c r="AF9" s="245"/>
      <c r="AG9" s="245"/>
      <c r="AH9" s="245"/>
      <c r="AI9" s="245"/>
      <c r="AJ9" s="245"/>
      <c r="AK9" s="1166" t="s">
        <v>485</v>
      </c>
      <c r="AL9" s="1167"/>
      <c r="AM9" s="1167"/>
      <c r="AN9" s="1168"/>
      <c r="AO9" s="264">
        <v>5758795</v>
      </c>
      <c r="AP9" s="264">
        <v>82712</v>
      </c>
      <c r="AQ9" s="265">
        <v>80646</v>
      </c>
      <c r="AR9" s="266">
        <v>2.6</v>
      </c>
    </row>
    <row r="10" spans="1:46" ht="13.5" customHeight="1" x14ac:dyDescent="0.2">
      <c r="A10" s="249"/>
      <c r="B10" s="245"/>
      <c r="C10" s="245"/>
      <c r="D10" s="245"/>
      <c r="E10" s="245"/>
      <c r="F10" s="245"/>
      <c r="G10" s="245"/>
      <c r="H10" s="245"/>
      <c r="I10" s="245"/>
      <c r="J10" s="245"/>
      <c r="K10" s="245"/>
      <c r="L10" s="245"/>
      <c r="M10" s="245"/>
      <c r="N10" s="245"/>
      <c r="O10" s="245"/>
      <c r="P10" s="245"/>
      <c r="Q10" s="245"/>
      <c r="R10" s="245"/>
      <c r="S10" s="245"/>
      <c r="T10" s="245"/>
      <c r="U10" s="245"/>
      <c r="V10" s="245"/>
      <c r="W10" s="245"/>
      <c r="X10" s="245"/>
      <c r="Y10" s="245"/>
      <c r="Z10" s="245"/>
      <c r="AA10" s="245"/>
      <c r="AB10" s="245"/>
      <c r="AC10" s="245"/>
      <c r="AD10" s="245"/>
      <c r="AE10" s="245"/>
      <c r="AF10" s="245"/>
      <c r="AG10" s="245"/>
      <c r="AH10" s="245"/>
      <c r="AI10" s="245"/>
      <c r="AJ10" s="245"/>
      <c r="AK10" s="1166" t="s">
        <v>486</v>
      </c>
      <c r="AL10" s="1167"/>
      <c r="AM10" s="1167"/>
      <c r="AN10" s="1168"/>
      <c r="AO10" s="267">
        <v>79018</v>
      </c>
      <c r="AP10" s="267">
        <v>1135</v>
      </c>
      <c r="AQ10" s="268">
        <v>6637</v>
      </c>
      <c r="AR10" s="269">
        <v>-82.9</v>
      </c>
    </row>
    <row r="11" spans="1:46" ht="13.5" customHeight="1" x14ac:dyDescent="0.2">
      <c r="A11" s="249"/>
      <c r="B11" s="245"/>
      <c r="C11" s="245"/>
      <c r="D11" s="245"/>
      <c r="E11" s="245"/>
      <c r="F11" s="245"/>
      <c r="G11" s="245"/>
      <c r="H11" s="245"/>
      <c r="I11" s="245"/>
      <c r="J11" s="245"/>
      <c r="K11" s="245"/>
      <c r="L11" s="245"/>
      <c r="M11" s="245"/>
      <c r="N11" s="245"/>
      <c r="O11" s="245"/>
      <c r="P11" s="245"/>
      <c r="Q11" s="245"/>
      <c r="R11" s="245"/>
      <c r="S11" s="245"/>
      <c r="T11" s="245"/>
      <c r="U11" s="245"/>
      <c r="V11" s="245"/>
      <c r="W11" s="245"/>
      <c r="X11" s="245"/>
      <c r="Y11" s="245"/>
      <c r="Z11" s="245"/>
      <c r="AA11" s="245"/>
      <c r="AB11" s="245"/>
      <c r="AC11" s="245"/>
      <c r="AD11" s="245"/>
      <c r="AE11" s="245"/>
      <c r="AF11" s="245"/>
      <c r="AG11" s="245"/>
      <c r="AH11" s="245"/>
      <c r="AI11" s="245"/>
      <c r="AJ11" s="245"/>
      <c r="AK11" s="1166" t="s">
        <v>487</v>
      </c>
      <c r="AL11" s="1167"/>
      <c r="AM11" s="1167"/>
      <c r="AN11" s="1168"/>
      <c r="AO11" s="267">
        <v>5272</v>
      </c>
      <c r="AP11" s="267">
        <v>76</v>
      </c>
      <c r="AQ11" s="268">
        <v>1119</v>
      </c>
      <c r="AR11" s="269">
        <v>-93.2</v>
      </c>
    </row>
    <row r="12" spans="1:46" ht="13.5" customHeight="1" x14ac:dyDescent="0.2">
      <c r="A12" s="249"/>
      <c r="B12" s="245"/>
      <c r="C12" s="245"/>
      <c r="D12" s="245"/>
      <c r="E12" s="245"/>
      <c r="F12" s="245"/>
      <c r="G12" s="245"/>
      <c r="H12" s="245"/>
      <c r="I12" s="245"/>
      <c r="J12" s="245"/>
      <c r="K12" s="245"/>
      <c r="L12" s="245"/>
      <c r="M12" s="245"/>
      <c r="N12" s="245"/>
      <c r="O12" s="245"/>
      <c r="P12" s="245"/>
      <c r="Q12" s="245"/>
      <c r="R12" s="245"/>
      <c r="S12" s="245"/>
      <c r="T12" s="245"/>
      <c r="U12" s="245"/>
      <c r="V12" s="245"/>
      <c r="W12" s="245"/>
      <c r="X12" s="245"/>
      <c r="Y12" s="245"/>
      <c r="Z12" s="245"/>
      <c r="AA12" s="245"/>
      <c r="AB12" s="245"/>
      <c r="AC12" s="245"/>
      <c r="AD12" s="245"/>
      <c r="AE12" s="245"/>
      <c r="AF12" s="245"/>
      <c r="AG12" s="245"/>
      <c r="AH12" s="245"/>
      <c r="AI12" s="245"/>
      <c r="AJ12" s="245"/>
      <c r="AK12" s="1166" t="s">
        <v>488</v>
      </c>
      <c r="AL12" s="1167"/>
      <c r="AM12" s="1167"/>
      <c r="AN12" s="1168"/>
      <c r="AO12" s="267" t="s">
        <v>489</v>
      </c>
      <c r="AP12" s="267" t="s">
        <v>489</v>
      </c>
      <c r="AQ12" s="268">
        <v>8</v>
      </c>
      <c r="AR12" s="269" t="s">
        <v>489</v>
      </c>
    </row>
    <row r="13" spans="1:46" ht="13.5" customHeight="1" x14ac:dyDescent="0.2">
      <c r="A13" s="249"/>
      <c r="B13" s="245"/>
      <c r="C13" s="245"/>
      <c r="D13" s="245"/>
      <c r="E13" s="245"/>
      <c r="F13" s="245"/>
      <c r="G13" s="245"/>
      <c r="H13" s="245"/>
      <c r="I13" s="245"/>
      <c r="J13" s="245"/>
      <c r="K13" s="245"/>
      <c r="L13" s="245"/>
      <c r="M13" s="245"/>
      <c r="N13" s="245"/>
      <c r="O13" s="245"/>
      <c r="P13" s="245"/>
      <c r="Q13" s="245"/>
      <c r="R13" s="245"/>
      <c r="S13" s="245"/>
      <c r="T13" s="245"/>
      <c r="U13" s="245"/>
      <c r="V13" s="245"/>
      <c r="W13" s="245"/>
      <c r="X13" s="245"/>
      <c r="Y13" s="245"/>
      <c r="Z13" s="245"/>
      <c r="AA13" s="245"/>
      <c r="AB13" s="245"/>
      <c r="AC13" s="245"/>
      <c r="AD13" s="245"/>
      <c r="AE13" s="245"/>
      <c r="AF13" s="245"/>
      <c r="AG13" s="245"/>
      <c r="AH13" s="245"/>
      <c r="AI13" s="245"/>
      <c r="AJ13" s="245"/>
      <c r="AK13" s="1166" t="s">
        <v>490</v>
      </c>
      <c r="AL13" s="1167"/>
      <c r="AM13" s="1167"/>
      <c r="AN13" s="1168"/>
      <c r="AO13" s="267">
        <v>164022</v>
      </c>
      <c r="AP13" s="267">
        <v>2356</v>
      </c>
      <c r="AQ13" s="268">
        <v>2502</v>
      </c>
      <c r="AR13" s="269">
        <v>-5.8</v>
      </c>
    </row>
    <row r="14" spans="1:46" ht="13.5" customHeight="1" x14ac:dyDescent="0.2">
      <c r="A14" s="249"/>
      <c r="B14" s="245"/>
      <c r="C14" s="245"/>
      <c r="D14" s="245"/>
      <c r="E14" s="245"/>
      <c r="F14" s="245"/>
      <c r="G14" s="245"/>
      <c r="H14" s="245"/>
      <c r="I14" s="245"/>
      <c r="J14" s="245"/>
      <c r="K14" s="245"/>
      <c r="L14" s="245"/>
      <c r="M14" s="245"/>
      <c r="N14" s="245"/>
      <c r="O14" s="245"/>
      <c r="P14" s="245"/>
      <c r="Q14" s="245"/>
      <c r="R14" s="245"/>
      <c r="S14" s="245"/>
      <c r="T14" s="245"/>
      <c r="U14" s="245"/>
      <c r="V14" s="245"/>
      <c r="W14" s="245"/>
      <c r="X14" s="245"/>
      <c r="Y14" s="245"/>
      <c r="Z14" s="245"/>
      <c r="AA14" s="245"/>
      <c r="AB14" s="245"/>
      <c r="AC14" s="245"/>
      <c r="AD14" s="245"/>
      <c r="AE14" s="245"/>
      <c r="AF14" s="245"/>
      <c r="AG14" s="245"/>
      <c r="AH14" s="245"/>
      <c r="AI14" s="245"/>
      <c r="AJ14" s="245"/>
      <c r="AK14" s="1166" t="s">
        <v>491</v>
      </c>
      <c r="AL14" s="1167"/>
      <c r="AM14" s="1167"/>
      <c r="AN14" s="1168"/>
      <c r="AO14" s="267">
        <v>174363</v>
      </c>
      <c r="AP14" s="267">
        <v>2504</v>
      </c>
      <c r="AQ14" s="268">
        <v>1863</v>
      </c>
      <c r="AR14" s="269">
        <v>34.4</v>
      </c>
    </row>
    <row r="15" spans="1:46" ht="13.5" customHeight="1" x14ac:dyDescent="0.2">
      <c r="A15" s="249"/>
      <c r="B15" s="245"/>
      <c r="C15" s="245"/>
      <c r="D15" s="245"/>
      <c r="E15" s="245"/>
      <c r="F15" s="245"/>
      <c r="G15" s="245"/>
      <c r="H15" s="245"/>
      <c r="I15" s="245"/>
      <c r="J15" s="245"/>
      <c r="K15" s="245"/>
      <c r="L15" s="245"/>
      <c r="M15" s="245"/>
      <c r="N15" s="245"/>
      <c r="O15" s="245"/>
      <c r="P15" s="245"/>
      <c r="Q15" s="245"/>
      <c r="R15" s="245"/>
      <c r="S15" s="245"/>
      <c r="T15" s="245"/>
      <c r="U15" s="245"/>
      <c r="V15" s="245"/>
      <c r="W15" s="245"/>
      <c r="X15" s="245"/>
      <c r="Y15" s="245"/>
      <c r="Z15" s="245"/>
      <c r="AA15" s="245"/>
      <c r="AB15" s="245"/>
      <c r="AC15" s="245"/>
      <c r="AD15" s="245"/>
      <c r="AE15" s="245"/>
      <c r="AF15" s="245"/>
      <c r="AG15" s="245"/>
      <c r="AH15" s="245"/>
      <c r="AI15" s="245"/>
      <c r="AJ15" s="245"/>
      <c r="AK15" s="1169" t="s">
        <v>492</v>
      </c>
      <c r="AL15" s="1170"/>
      <c r="AM15" s="1170"/>
      <c r="AN15" s="1171"/>
      <c r="AO15" s="267">
        <v>-292452</v>
      </c>
      <c r="AP15" s="267">
        <v>-4200</v>
      </c>
      <c r="AQ15" s="268">
        <v>-4800</v>
      </c>
      <c r="AR15" s="269">
        <v>-12.5</v>
      </c>
    </row>
    <row r="16" spans="1:46" ht="13.2" x14ac:dyDescent="0.2">
      <c r="A16" s="249"/>
      <c r="B16" s="245"/>
      <c r="C16" s="245"/>
      <c r="D16" s="245"/>
      <c r="E16" s="245"/>
      <c r="F16" s="245"/>
      <c r="G16" s="245"/>
      <c r="H16" s="245"/>
      <c r="I16" s="245"/>
      <c r="J16" s="245"/>
      <c r="K16" s="245"/>
      <c r="L16" s="245"/>
      <c r="M16" s="245"/>
      <c r="N16" s="245"/>
      <c r="O16" s="245"/>
      <c r="P16" s="245"/>
      <c r="Q16" s="245"/>
      <c r="R16" s="245"/>
      <c r="S16" s="245"/>
      <c r="T16" s="245"/>
      <c r="U16" s="245"/>
      <c r="V16" s="245"/>
      <c r="W16" s="245"/>
      <c r="X16" s="245"/>
      <c r="Y16" s="245"/>
      <c r="Z16" s="245"/>
      <c r="AA16" s="245"/>
      <c r="AB16" s="245"/>
      <c r="AC16" s="245"/>
      <c r="AD16" s="245"/>
      <c r="AE16" s="245"/>
      <c r="AF16" s="245"/>
      <c r="AG16" s="245"/>
      <c r="AH16" s="245"/>
      <c r="AI16" s="245"/>
      <c r="AJ16" s="245"/>
      <c r="AK16" s="1169" t="s">
        <v>177</v>
      </c>
      <c r="AL16" s="1170"/>
      <c r="AM16" s="1170"/>
      <c r="AN16" s="1171"/>
      <c r="AO16" s="267">
        <v>5889018</v>
      </c>
      <c r="AP16" s="267">
        <v>84582</v>
      </c>
      <c r="AQ16" s="268">
        <v>87975</v>
      </c>
      <c r="AR16" s="269">
        <v>-3.9</v>
      </c>
    </row>
    <row r="17" spans="1:46" ht="13.2" x14ac:dyDescent="0.2">
      <c r="A17" s="249"/>
      <c r="B17" s="245"/>
      <c r="C17" s="245"/>
      <c r="D17" s="245"/>
      <c r="E17" s="245"/>
      <c r="F17" s="245"/>
      <c r="G17" s="245"/>
      <c r="H17" s="245"/>
      <c r="I17" s="245"/>
      <c r="J17" s="245"/>
      <c r="K17" s="245"/>
      <c r="L17" s="245"/>
      <c r="M17" s="245"/>
      <c r="N17" s="245"/>
      <c r="O17" s="245"/>
      <c r="P17" s="245"/>
      <c r="Q17" s="245"/>
      <c r="R17" s="245"/>
      <c r="S17" s="245"/>
      <c r="T17" s="245"/>
      <c r="U17" s="245"/>
      <c r="V17" s="245"/>
      <c r="W17" s="245"/>
      <c r="X17" s="245"/>
      <c r="Y17" s="245"/>
      <c r="Z17" s="245"/>
      <c r="AA17" s="245"/>
      <c r="AB17" s="245"/>
      <c r="AC17" s="245"/>
      <c r="AD17" s="245"/>
      <c r="AE17" s="245"/>
      <c r="AF17" s="245"/>
      <c r="AG17" s="245"/>
      <c r="AH17" s="245"/>
      <c r="AI17" s="245"/>
      <c r="AJ17" s="245"/>
      <c r="AK17" s="245"/>
      <c r="AL17" s="245"/>
      <c r="AM17" s="245"/>
      <c r="AN17" s="245"/>
      <c r="AO17" s="245"/>
      <c r="AP17" s="245"/>
      <c r="AQ17" s="245"/>
      <c r="AR17" s="270"/>
    </row>
    <row r="18" spans="1:46" ht="13.2" x14ac:dyDescent="0.2">
      <c r="A18" s="249"/>
      <c r="B18" s="245"/>
      <c r="C18" s="245"/>
      <c r="D18" s="245"/>
      <c r="E18" s="245"/>
      <c r="F18" s="245"/>
      <c r="G18" s="245"/>
      <c r="H18" s="245"/>
      <c r="I18" s="245"/>
      <c r="J18" s="245"/>
      <c r="K18" s="245"/>
      <c r="L18" s="245"/>
      <c r="M18" s="245"/>
      <c r="N18" s="245"/>
      <c r="O18" s="245"/>
      <c r="P18" s="245"/>
      <c r="Q18" s="245"/>
      <c r="R18" s="245"/>
      <c r="S18" s="245"/>
      <c r="T18" s="245"/>
      <c r="U18" s="245"/>
      <c r="V18" s="245"/>
      <c r="W18" s="245"/>
      <c r="X18" s="245"/>
      <c r="Y18" s="245"/>
      <c r="Z18" s="245"/>
      <c r="AA18" s="245"/>
      <c r="AB18" s="245"/>
      <c r="AC18" s="245"/>
      <c r="AD18" s="245"/>
      <c r="AE18" s="245"/>
      <c r="AF18" s="245"/>
      <c r="AG18" s="245"/>
      <c r="AH18" s="245"/>
      <c r="AI18" s="245"/>
      <c r="AJ18" s="245"/>
      <c r="AK18" s="245"/>
      <c r="AL18" s="245"/>
      <c r="AM18" s="245"/>
      <c r="AN18" s="245"/>
      <c r="AO18" s="245"/>
      <c r="AP18" s="245"/>
      <c r="AQ18" s="271"/>
      <c r="AR18" s="271"/>
    </row>
    <row r="19" spans="1:46" ht="13.2" x14ac:dyDescent="0.2">
      <c r="A19" s="249"/>
      <c r="B19" s="245"/>
      <c r="C19" s="245"/>
      <c r="D19" s="245"/>
      <c r="E19" s="245"/>
      <c r="F19" s="245"/>
      <c r="G19" s="245"/>
      <c r="H19" s="245"/>
      <c r="I19" s="245"/>
      <c r="J19" s="245"/>
      <c r="K19" s="245"/>
      <c r="L19" s="245"/>
      <c r="M19" s="245"/>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t="s">
        <v>493</v>
      </c>
      <c r="AL19" s="245"/>
      <c r="AM19" s="245"/>
      <c r="AN19" s="245"/>
      <c r="AO19" s="245"/>
      <c r="AP19" s="245"/>
      <c r="AQ19" s="245"/>
      <c r="AR19" s="245"/>
    </row>
    <row r="20" spans="1:46" ht="13.2" x14ac:dyDescent="0.2">
      <c r="A20" s="249"/>
      <c r="B20" s="245"/>
      <c r="C20" s="245"/>
      <c r="D20" s="245"/>
      <c r="E20" s="245"/>
      <c r="F20" s="245"/>
      <c r="G20" s="245"/>
      <c r="H20" s="245"/>
      <c r="I20" s="245"/>
      <c r="J20" s="245"/>
      <c r="K20" s="245"/>
      <c r="L20" s="245"/>
      <c r="M20" s="245"/>
      <c r="N20" s="245"/>
      <c r="O20" s="245"/>
      <c r="P20" s="245"/>
      <c r="Q20" s="245"/>
      <c r="R20" s="245"/>
      <c r="S20" s="245"/>
      <c r="T20" s="245"/>
      <c r="U20" s="245"/>
      <c r="V20" s="245"/>
      <c r="W20" s="245"/>
      <c r="X20" s="245"/>
      <c r="Y20" s="245"/>
      <c r="Z20" s="245"/>
      <c r="AA20" s="245"/>
      <c r="AB20" s="245"/>
      <c r="AC20" s="245"/>
      <c r="AD20" s="245"/>
      <c r="AE20" s="245"/>
      <c r="AF20" s="245"/>
      <c r="AG20" s="245"/>
      <c r="AH20" s="245"/>
      <c r="AI20" s="245"/>
      <c r="AJ20" s="245"/>
      <c r="AK20" s="272"/>
      <c r="AL20" s="273"/>
      <c r="AM20" s="273"/>
      <c r="AN20" s="274"/>
      <c r="AO20" s="275" t="s">
        <v>494</v>
      </c>
      <c r="AP20" s="276" t="s">
        <v>495</v>
      </c>
      <c r="AQ20" s="277" t="s">
        <v>496</v>
      </c>
      <c r="AR20" s="278"/>
    </row>
    <row r="21" spans="1:46" s="284" customFormat="1" ht="13.2" x14ac:dyDescent="0.2">
      <c r="A21" s="279"/>
      <c r="B21" s="250"/>
      <c r="C21" s="250"/>
      <c r="D21" s="250"/>
      <c r="E21" s="250"/>
      <c r="F21" s="250"/>
      <c r="G21" s="250"/>
      <c r="H21" s="250"/>
      <c r="I21" s="250"/>
      <c r="J21" s="250"/>
      <c r="K21" s="250"/>
      <c r="L21" s="250"/>
      <c r="M21" s="250"/>
      <c r="N21" s="250"/>
      <c r="O21" s="250"/>
      <c r="P21" s="250"/>
      <c r="Q21" s="250"/>
      <c r="R21" s="250"/>
      <c r="S21" s="250"/>
      <c r="T21" s="250"/>
      <c r="U21" s="250"/>
      <c r="V21" s="250"/>
      <c r="W21" s="250"/>
      <c r="X21" s="250"/>
      <c r="Y21" s="250"/>
      <c r="Z21" s="250"/>
      <c r="AA21" s="250"/>
      <c r="AB21" s="250"/>
      <c r="AC21" s="250"/>
      <c r="AD21" s="250"/>
      <c r="AE21" s="250"/>
      <c r="AF21" s="250"/>
      <c r="AG21" s="250"/>
      <c r="AH21" s="250"/>
      <c r="AI21" s="250"/>
      <c r="AJ21" s="250"/>
      <c r="AK21" s="1172" t="s">
        <v>497</v>
      </c>
      <c r="AL21" s="1173"/>
      <c r="AM21" s="1173"/>
      <c r="AN21" s="1174"/>
      <c r="AO21" s="280">
        <v>7.84</v>
      </c>
      <c r="AP21" s="281">
        <v>7.71</v>
      </c>
      <c r="AQ21" s="282">
        <v>0.13</v>
      </c>
      <c r="AR21" s="250"/>
      <c r="AS21" s="283"/>
      <c r="AT21" s="279"/>
    </row>
    <row r="22" spans="1:46" s="284" customFormat="1" ht="13.2" x14ac:dyDescent="0.2">
      <c r="A22" s="279"/>
      <c r="B22" s="250"/>
      <c r="C22" s="250"/>
      <c r="D22" s="250"/>
      <c r="E22" s="250"/>
      <c r="F22" s="250"/>
      <c r="G22" s="250"/>
      <c r="H22" s="250"/>
      <c r="I22" s="250"/>
      <c r="J22" s="250"/>
      <c r="K22" s="250"/>
      <c r="L22" s="250"/>
      <c r="M22" s="250"/>
      <c r="N22" s="250"/>
      <c r="O22" s="250"/>
      <c r="P22" s="250"/>
      <c r="Q22" s="250"/>
      <c r="R22" s="250"/>
      <c r="S22" s="250"/>
      <c r="T22" s="250"/>
      <c r="U22" s="250"/>
      <c r="V22" s="250"/>
      <c r="W22" s="250"/>
      <c r="X22" s="250"/>
      <c r="Y22" s="250"/>
      <c r="Z22" s="250"/>
      <c r="AA22" s="250"/>
      <c r="AB22" s="250"/>
      <c r="AC22" s="250"/>
      <c r="AD22" s="250"/>
      <c r="AE22" s="250"/>
      <c r="AF22" s="250"/>
      <c r="AG22" s="250"/>
      <c r="AH22" s="250"/>
      <c r="AI22" s="250"/>
      <c r="AJ22" s="250"/>
      <c r="AK22" s="1172" t="s">
        <v>498</v>
      </c>
      <c r="AL22" s="1173"/>
      <c r="AM22" s="1173"/>
      <c r="AN22" s="1174"/>
      <c r="AO22" s="285">
        <v>97.9</v>
      </c>
      <c r="AP22" s="286">
        <v>98.3</v>
      </c>
      <c r="AQ22" s="287">
        <v>-0.4</v>
      </c>
      <c r="AR22" s="271"/>
      <c r="AS22" s="283"/>
      <c r="AT22" s="279"/>
    </row>
    <row r="23" spans="1:46" s="284" customFormat="1" ht="13.2" x14ac:dyDescent="0.2">
      <c r="A23" s="279"/>
      <c r="B23" s="250"/>
      <c r="C23" s="250"/>
      <c r="D23" s="250"/>
      <c r="E23" s="250"/>
      <c r="F23" s="250"/>
      <c r="G23" s="250"/>
      <c r="H23" s="250"/>
      <c r="I23" s="250"/>
      <c r="J23" s="250"/>
      <c r="K23" s="250"/>
      <c r="L23" s="250"/>
      <c r="M23" s="250"/>
      <c r="N23" s="250"/>
      <c r="O23" s="250"/>
      <c r="P23" s="250"/>
      <c r="Q23" s="250"/>
      <c r="R23" s="250"/>
      <c r="S23" s="250"/>
      <c r="T23" s="250"/>
      <c r="U23" s="250"/>
      <c r="V23" s="250"/>
      <c r="W23" s="250"/>
      <c r="X23" s="250"/>
      <c r="Y23" s="250"/>
      <c r="Z23" s="250"/>
      <c r="AA23" s="250"/>
      <c r="AB23" s="250"/>
      <c r="AC23" s="250"/>
      <c r="AD23" s="250"/>
      <c r="AE23" s="250"/>
      <c r="AF23" s="250"/>
      <c r="AG23" s="250"/>
      <c r="AH23" s="250"/>
      <c r="AI23" s="250"/>
      <c r="AJ23" s="250"/>
      <c r="AK23" s="250"/>
      <c r="AL23" s="250"/>
      <c r="AM23" s="250"/>
      <c r="AN23" s="250"/>
      <c r="AO23" s="250"/>
      <c r="AP23" s="271"/>
      <c r="AQ23" s="271"/>
      <c r="AR23" s="271"/>
      <c r="AS23" s="283"/>
      <c r="AT23" s="279"/>
    </row>
    <row r="24" spans="1:46" s="284" customFormat="1" ht="13.2" x14ac:dyDescent="0.2">
      <c r="A24" s="279"/>
      <c r="B24" s="250"/>
      <c r="C24" s="250"/>
      <c r="D24" s="250"/>
      <c r="E24" s="250"/>
      <c r="F24" s="250"/>
      <c r="G24" s="250"/>
      <c r="H24" s="250"/>
      <c r="I24" s="250"/>
      <c r="J24" s="250"/>
      <c r="K24" s="250"/>
      <c r="L24" s="250"/>
      <c r="M24" s="250"/>
      <c r="N24" s="250"/>
      <c r="O24" s="250"/>
      <c r="P24" s="250"/>
      <c r="Q24" s="250"/>
      <c r="R24" s="250"/>
      <c r="S24" s="250"/>
      <c r="T24" s="250"/>
      <c r="U24" s="250"/>
      <c r="V24" s="250"/>
      <c r="W24" s="250"/>
      <c r="X24" s="250"/>
      <c r="Y24" s="250"/>
      <c r="Z24" s="250"/>
      <c r="AA24" s="250"/>
      <c r="AB24" s="250"/>
      <c r="AC24" s="250"/>
      <c r="AD24" s="250"/>
      <c r="AE24" s="250"/>
      <c r="AF24" s="250"/>
      <c r="AG24" s="250"/>
      <c r="AH24" s="250"/>
      <c r="AI24" s="250"/>
      <c r="AJ24" s="250"/>
      <c r="AK24" s="250"/>
      <c r="AL24" s="250"/>
      <c r="AM24" s="250"/>
      <c r="AN24" s="250"/>
      <c r="AO24" s="250"/>
      <c r="AP24" s="271"/>
      <c r="AQ24" s="271"/>
      <c r="AR24" s="271"/>
      <c r="AS24" s="283"/>
      <c r="AT24" s="279"/>
    </row>
    <row r="25" spans="1:46" s="284" customFormat="1" ht="13.2" x14ac:dyDescent="0.2">
      <c r="A25" s="288"/>
      <c r="B25" s="289"/>
      <c r="C25" s="289"/>
      <c r="D25" s="289"/>
      <c r="E25" s="289"/>
      <c r="F25" s="289"/>
      <c r="G25" s="289"/>
      <c r="H25" s="289"/>
      <c r="I25" s="289"/>
      <c r="J25" s="289"/>
      <c r="K25" s="289"/>
      <c r="L25" s="289"/>
      <c r="M25" s="289"/>
      <c r="N25" s="289"/>
      <c r="O25" s="289"/>
      <c r="P25" s="289"/>
      <c r="Q25" s="289"/>
      <c r="R25" s="289"/>
      <c r="S25" s="289"/>
      <c r="T25" s="289"/>
      <c r="U25" s="289"/>
      <c r="V25" s="289"/>
      <c r="W25" s="289"/>
      <c r="X25" s="289"/>
      <c r="Y25" s="289"/>
      <c r="Z25" s="289"/>
      <c r="AA25" s="289"/>
      <c r="AB25" s="289"/>
      <c r="AC25" s="289"/>
      <c r="AD25" s="289"/>
      <c r="AE25" s="289"/>
      <c r="AF25" s="289"/>
      <c r="AG25" s="289"/>
      <c r="AH25" s="289"/>
      <c r="AI25" s="289"/>
      <c r="AJ25" s="289"/>
      <c r="AK25" s="289"/>
      <c r="AL25" s="289"/>
      <c r="AM25" s="289"/>
      <c r="AN25" s="289"/>
      <c r="AO25" s="289"/>
      <c r="AP25" s="290"/>
      <c r="AQ25" s="290"/>
      <c r="AR25" s="290"/>
      <c r="AS25" s="291"/>
      <c r="AT25" s="279"/>
    </row>
    <row r="26" spans="1:46" s="284" customFormat="1" ht="13.2" x14ac:dyDescent="0.2">
      <c r="A26" s="1165" t="s">
        <v>499</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0"/>
    </row>
    <row r="27" spans="1:46" ht="13.2" x14ac:dyDescent="0.2">
      <c r="A27" s="292"/>
      <c r="AO27" s="245"/>
      <c r="AP27" s="245"/>
      <c r="AQ27" s="245"/>
      <c r="AR27" s="245"/>
      <c r="AS27" s="245"/>
      <c r="AT27" s="245"/>
    </row>
    <row r="28" spans="1:46" ht="16.2" x14ac:dyDescent="0.2">
      <c r="A28" s="246" t="s">
        <v>500</v>
      </c>
      <c r="B28" s="247"/>
      <c r="C28" s="247"/>
      <c r="D28" s="247"/>
      <c r="E28" s="247"/>
      <c r="F28" s="247"/>
      <c r="G28" s="247"/>
      <c r="H28" s="247"/>
      <c r="I28" s="247"/>
      <c r="J28" s="247"/>
      <c r="K28" s="247"/>
      <c r="L28" s="247"/>
      <c r="M28" s="247"/>
      <c r="N28" s="247"/>
      <c r="O28" s="247"/>
      <c r="P28" s="247"/>
      <c r="Q28" s="247"/>
      <c r="R28" s="247"/>
      <c r="S28" s="247"/>
      <c r="T28" s="247"/>
      <c r="U28" s="247"/>
      <c r="V28" s="247"/>
      <c r="W28" s="247"/>
      <c r="X28" s="247"/>
      <c r="Y28" s="247"/>
      <c r="Z28" s="247"/>
      <c r="AA28" s="247"/>
      <c r="AB28" s="247"/>
      <c r="AC28" s="247"/>
      <c r="AD28" s="247"/>
      <c r="AE28" s="247"/>
      <c r="AF28" s="247"/>
      <c r="AG28" s="247"/>
      <c r="AH28" s="247"/>
      <c r="AI28" s="247"/>
      <c r="AJ28" s="247"/>
      <c r="AK28" s="247"/>
      <c r="AL28" s="247"/>
      <c r="AM28" s="247"/>
      <c r="AN28" s="247"/>
      <c r="AO28" s="247"/>
      <c r="AP28" s="247"/>
      <c r="AQ28" s="247"/>
      <c r="AR28" s="247"/>
      <c r="AS28" s="293"/>
    </row>
    <row r="29" spans="1:46" ht="13.2" x14ac:dyDescent="0.2">
      <c r="A29" s="249"/>
      <c r="B29" s="245"/>
      <c r="C29" s="245"/>
      <c r="D29" s="245"/>
      <c r="E29" s="245"/>
      <c r="F29" s="245"/>
      <c r="G29" s="245"/>
      <c r="H29" s="245"/>
      <c r="I29" s="245"/>
      <c r="J29" s="245"/>
      <c r="K29" s="245"/>
      <c r="L29" s="245"/>
      <c r="M29" s="245"/>
      <c r="N29" s="245"/>
      <c r="O29" s="245"/>
      <c r="P29" s="245"/>
      <c r="Q29" s="245"/>
      <c r="R29" s="245"/>
      <c r="S29" s="245"/>
      <c r="T29" s="245"/>
      <c r="U29" s="245"/>
      <c r="V29" s="245"/>
      <c r="W29" s="245"/>
      <c r="X29" s="245"/>
      <c r="Y29" s="245"/>
      <c r="Z29" s="245"/>
      <c r="AA29" s="245"/>
      <c r="AB29" s="245"/>
      <c r="AC29" s="245"/>
      <c r="AD29" s="245"/>
      <c r="AE29" s="245"/>
      <c r="AF29" s="245"/>
      <c r="AG29" s="245"/>
      <c r="AH29" s="245"/>
      <c r="AI29" s="245"/>
      <c r="AJ29" s="245"/>
      <c r="AK29" s="250" t="s">
        <v>501</v>
      </c>
      <c r="AL29" s="250"/>
      <c r="AM29" s="250"/>
      <c r="AN29" s="250"/>
      <c r="AO29" s="245"/>
      <c r="AP29" s="245"/>
      <c r="AQ29" s="245"/>
      <c r="AR29" s="245"/>
      <c r="AS29" s="294"/>
    </row>
    <row r="30" spans="1:46" ht="13.5" customHeight="1" x14ac:dyDescent="0.2">
      <c r="A30" s="249"/>
      <c r="B30" s="245"/>
      <c r="C30" s="245"/>
      <c r="D30" s="245"/>
      <c r="E30" s="245"/>
      <c r="F30" s="245"/>
      <c r="G30" s="245"/>
      <c r="H30" s="245"/>
      <c r="I30" s="245"/>
      <c r="J30" s="245"/>
      <c r="K30" s="245"/>
      <c r="L30" s="245"/>
      <c r="M30" s="245"/>
      <c r="N30" s="245"/>
      <c r="O30" s="245"/>
      <c r="P30" s="245"/>
      <c r="Q30" s="245"/>
      <c r="R30" s="245"/>
      <c r="S30" s="245"/>
      <c r="T30" s="245"/>
      <c r="U30" s="245"/>
      <c r="V30" s="245"/>
      <c r="W30" s="245"/>
      <c r="X30" s="245"/>
      <c r="Y30" s="245"/>
      <c r="Z30" s="245"/>
      <c r="AA30" s="245"/>
      <c r="AB30" s="245"/>
      <c r="AC30" s="245"/>
      <c r="AD30" s="245"/>
      <c r="AE30" s="245"/>
      <c r="AF30" s="245"/>
      <c r="AG30" s="245"/>
      <c r="AH30" s="245"/>
      <c r="AI30" s="245"/>
      <c r="AJ30" s="245"/>
      <c r="AK30" s="252"/>
      <c r="AL30" s="253"/>
      <c r="AM30" s="253"/>
      <c r="AN30" s="254"/>
      <c r="AO30" s="1154" t="s">
        <v>480</v>
      </c>
      <c r="AP30" s="255"/>
      <c r="AQ30" s="256" t="s">
        <v>481</v>
      </c>
      <c r="AR30" s="257"/>
    </row>
    <row r="31" spans="1:46" ht="13.2" x14ac:dyDescent="0.2">
      <c r="A31" s="249"/>
      <c r="B31" s="245"/>
      <c r="C31" s="245"/>
      <c r="D31" s="245"/>
      <c r="E31" s="245"/>
      <c r="F31" s="245"/>
      <c r="G31" s="245"/>
      <c r="H31" s="245"/>
      <c r="I31" s="245"/>
      <c r="J31" s="245"/>
      <c r="K31" s="245"/>
      <c r="L31" s="245"/>
      <c r="M31" s="245"/>
      <c r="N31" s="245"/>
      <c r="O31" s="245"/>
      <c r="P31" s="245"/>
      <c r="Q31" s="245"/>
      <c r="R31" s="245"/>
      <c r="S31" s="245"/>
      <c r="T31" s="245"/>
      <c r="U31" s="245"/>
      <c r="V31" s="245"/>
      <c r="W31" s="245"/>
      <c r="X31" s="245"/>
      <c r="Y31" s="245"/>
      <c r="Z31" s="245"/>
      <c r="AA31" s="245"/>
      <c r="AB31" s="245"/>
      <c r="AC31" s="245"/>
      <c r="AD31" s="245"/>
      <c r="AE31" s="245"/>
      <c r="AF31" s="245"/>
      <c r="AG31" s="245"/>
      <c r="AH31" s="245"/>
      <c r="AI31" s="245"/>
      <c r="AJ31" s="245"/>
      <c r="AK31" s="258"/>
      <c r="AL31" s="259"/>
      <c r="AM31" s="259"/>
      <c r="AN31" s="260"/>
      <c r="AO31" s="1155"/>
      <c r="AP31" s="261" t="s">
        <v>482</v>
      </c>
      <c r="AQ31" s="262" t="s">
        <v>483</v>
      </c>
      <c r="AR31" s="263" t="s">
        <v>484</v>
      </c>
    </row>
    <row r="32" spans="1:46" ht="27" customHeight="1" x14ac:dyDescent="0.2">
      <c r="A32" s="249"/>
      <c r="B32" s="245"/>
      <c r="C32" s="245"/>
      <c r="D32" s="245"/>
      <c r="E32" s="245"/>
      <c r="F32" s="245"/>
      <c r="G32" s="245"/>
      <c r="H32" s="245"/>
      <c r="I32" s="245"/>
      <c r="J32" s="245"/>
      <c r="K32" s="245"/>
      <c r="L32" s="245"/>
      <c r="M32" s="245"/>
      <c r="N32" s="245"/>
      <c r="O32" s="245"/>
      <c r="P32" s="245"/>
      <c r="Q32" s="245"/>
      <c r="R32" s="245"/>
      <c r="S32" s="245"/>
      <c r="T32" s="245"/>
      <c r="U32" s="245"/>
      <c r="V32" s="245"/>
      <c r="W32" s="245"/>
      <c r="X32" s="245"/>
      <c r="Y32" s="245"/>
      <c r="Z32" s="245"/>
      <c r="AA32" s="245"/>
      <c r="AB32" s="245"/>
      <c r="AC32" s="245"/>
      <c r="AD32" s="245"/>
      <c r="AE32" s="245"/>
      <c r="AF32" s="245"/>
      <c r="AG32" s="245"/>
      <c r="AH32" s="245"/>
      <c r="AI32" s="245"/>
      <c r="AJ32" s="245"/>
      <c r="AK32" s="1156" t="s">
        <v>502</v>
      </c>
      <c r="AL32" s="1157"/>
      <c r="AM32" s="1157"/>
      <c r="AN32" s="1158"/>
      <c r="AO32" s="295">
        <v>2680837</v>
      </c>
      <c r="AP32" s="295">
        <v>38504</v>
      </c>
      <c r="AQ32" s="296">
        <v>41451</v>
      </c>
      <c r="AR32" s="297">
        <v>-7.1</v>
      </c>
    </row>
    <row r="33" spans="1:46" ht="13.5" customHeight="1" x14ac:dyDescent="0.2">
      <c r="A33" s="249"/>
      <c r="B33" s="245"/>
      <c r="C33" s="245"/>
      <c r="D33" s="245"/>
      <c r="E33" s="245"/>
      <c r="F33" s="245"/>
      <c r="G33" s="245"/>
      <c r="H33" s="245"/>
      <c r="I33" s="245"/>
      <c r="J33" s="245"/>
      <c r="K33" s="245"/>
      <c r="L33" s="245"/>
      <c r="M33" s="245"/>
      <c r="N33" s="245"/>
      <c r="O33" s="245"/>
      <c r="P33" s="245"/>
      <c r="Q33" s="245"/>
      <c r="R33" s="245"/>
      <c r="S33" s="245"/>
      <c r="T33" s="245"/>
      <c r="U33" s="245"/>
      <c r="V33" s="245"/>
      <c r="W33" s="245"/>
      <c r="X33" s="245"/>
      <c r="Y33" s="245"/>
      <c r="Z33" s="245"/>
      <c r="AA33" s="245"/>
      <c r="AB33" s="245"/>
      <c r="AC33" s="245"/>
      <c r="AD33" s="245"/>
      <c r="AE33" s="245"/>
      <c r="AF33" s="245"/>
      <c r="AG33" s="245"/>
      <c r="AH33" s="245"/>
      <c r="AI33" s="245"/>
      <c r="AJ33" s="245"/>
      <c r="AK33" s="1156" t="s">
        <v>503</v>
      </c>
      <c r="AL33" s="1157"/>
      <c r="AM33" s="1157"/>
      <c r="AN33" s="1158"/>
      <c r="AO33" s="295" t="s">
        <v>489</v>
      </c>
      <c r="AP33" s="295" t="s">
        <v>489</v>
      </c>
      <c r="AQ33" s="296" t="s">
        <v>489</v>
      </c>
      <c r="AR33" s="297" t="s">
        <v>489</v>
      </c>
    </row>
    <row r="34" spans="1:46" ht="27" customHeight="1" x14ac:dyDescent="0.2">
      <c r="A34" s="249"/>
      <c r="B34" s="245"/>
      <c r="C34" s="245"/>
      <c r="D34" s="245"/>
      <c r="E34" s="245"/>
      <c r="F34" s="245"/>
      <c r="G34" s="245"/>
      <c r="H34" s="245"/>
      <c r="I34" s="245"/>
      <c r="J34" s="245"/>
      <c r="K34" s="245"/>
      <c r="L34" s="245"/>
      <c r="M34" s="245"/>
      <c r="N34" s="245"/>
      <c r="O34" s="245"/>
      <c r="P34" s="245"/>
      <c r="Q34" s="245"/>
      <c r="R34" s="245"/>
      <c r="S34" s="245"/>
      <c r="T34" s="245"/>
      <c r="U34" s="245"/>
      <c r="V34" s="245"/>
      <c r="W34" s="245"/>
      <c r="X34" s="245"/>
      <c r="Y34" s="245"/>
      <c r="Z34" s="245"/>
      <c r="AA34" s="245"/>
      <c r="AB34" s="245"/>
      <c r="AC34" s="245"/>
      <c r="AD34" s="245"/>
      <c r="AE34" s="245"/>
      <c r="AF34" s="245"/>
      <c r="AG34" s="245"/>
      <c r="AH34" s="245"/>
      <c r="AI34" s="245"/>
      <c r="AJ34" s="245"/>
      <c r="AK34" s="1156" t="s">
        <v>504</v>
      </c>
      <c r="AL34" s="1157"/>
      <c r="AM34" s="1157"/>
      <c r="AN34" s="1158"/>
      <c r="AO34" s="295" t="s">
        <v>489</v>
      </c>
      <c r="AP34" s="295" t="s">
        <v>489</v>
      </c>
      <c r="AQ34" s="296">
        <v>35</v>
      </c>
      <c r="AR34" s="297" t="s">
        <v>489</v>
      </c>
    </row>
    <row r="35" spans="1:46" ht="27" customHeight="1" x14ac:dyDescent="0.2">
      <c r="A35" s="249"/>
      <c r="B35" s="245"/>
      <c r="C35" s="245"/>
      <c r="D35" s="245"/>
      <c r="E35" s="245"/>
      <c r="F35" s="245"/>
      <c r="G35" s="245"/>
      <c r="H35" s="245"/>
      <c r="I35" s="245"/>
      <c r="J35" s="245"/>
      <c r="K35" s="245"/>
      <c r="L35" s="245"/>
      <c r="M35" s="245"/>
      <c r="N35" s="245"/>
      <c r="O35" s="245"/>
      <c r="P35" s="245"/>
      <c r="Q35" s="245"/>
      <c r="R35" s="245"/>
      <c r="S35" s="245"/>
      <c r="T35" s="245"/>
      <c r="U35" s="245"/>
      <c r="V35" s="245"/>
      <c r="W35" s="245"/>
      <c r="X35" s="245"/>
      <c r="Y35" s="245"/>
      <c r="Z35" s="245"/>
      <c r="AA35" s="245"/>
      <c r="AB35" s="245"/>
      <c r="AC35" s="245"/>
      <c r="AD35" s="245"/>
      <c r="AE35" s="245"/>
      <c r="AF35" s="245"/>
      <c r="AG35" s="245"/>
      <c r="AH35" s="245"/>
      <c r="AI35" s="245"/>
      <c r="AJ35" s="245"/>
      <c r="AK35" s="1156" t="s">
        <v>505</v>
      </c>
      <c r="AL35" s="1157"/>
      <c r="AM35" s="1157"/>
      <c r="AN35" s="1158"/>
      <c r="AO35" s="295">
        <v>726486</v>
      </c>
      <c r="AP35" s="295">
        <v>10434</v>
      </c>
      <c r="AQ35" s="296">
        <v>11775</v>
      </c>
      <c r="AR35" s="297">
        <v>-11.4</v>
      </c>
    </row>
    <row r="36" spans="1:46" ht="27" customHeight="1" x14ac:dyDescent="0.2">
      <c r="A36" s="249"/>
      <c r="B36" s="245"/>
      <c r="C36" s="245"/>
      <c r="D36" s="245"/>
      <c r="E36" s="245"/>
      <c r="F36" s="245"/>
      <c r="G36" s="245"/>
      <c r="H36" s="245"/>
      <c r="I36" s="245"/>
      <c r="J36" s="245"/>
      <c r="K36" s="245"/>
      <c r="L36" s="245"/>
      <c r="M36" s="245"/>
      <c r="N36" s="245"/>
      <c r="O36" s="245"/>
      <c r="P36" s="245"/>
      <c r="Q36" s="245"/>
      <c r="R36" s="245"/>
      <c r="S36" s="245"/>
      <c r="T36" s="245"/>
      <c r="U36" s="245"/>
      <c r="V36" s="245"/>
      <c r="W36" s="245"/>
      <c r="X36" s="245"/>
      <c r="Y36" s="245"/>
      <c r="Z36" s="245"/>
      <c r="AA36" s="245"/>
      <c r="AB36" s="245"/>
      <c r="AC36" s="245"/>
      <c r="AD36" s="245"/>
      <c r="AE36" s="245"/>
      <c r="AF36" s="245"/>
      <c r="AG36" s="245"/>
      <c r="AH36" s="245"/>
      <c r="AI36" s="245"/>
      <c r="AJ36" s="245"/>
      <c r="AK36" s="1156" t="s">
        <v>506</v>
      </c>
      <c r="AL36" s="1157"/>
      <c r="AM36" s="1157"/>
      <c r="AN36" s="1158"/>
      <c r="AO36" s="295">
        <v>7465</v>
      </c>
      <c r="AP36" s="295">
        <v>107</v>
      </c>
      <c r="AQ36" s="296">
        <v>2188</v>
      </c>
      <c r="AR36" s="297">
        <v>-95.1</v>
      </c>
    </row>
    <row r="37" spans="1:46" ht="13.5" customHeight="1" x14ac:dyDescent="0.2">
      <c r="A37" s="249"/>
      <c r="B37" s="245"/>
      <c r="C37" s="245"/>
      <c r="D37" s="245"/>
      <c r="E37" s="245"/>
      <c r="F37" s="245"/>
      <c r="G37" s="245"/>
      <c r="H37" s="245"/>
      <c r="I37" s="245"/>
      <c r="J37" s="245"/>
      <c r="K37" s="245"/>
      <c r="L37" s="245"/>
      <c r="M37" s="245"/>
      <c r="N37" s="245"/>
      <c r="O37" s="245"/>
      <c r="P37" s="245"/>
      <c r="Q37" s="245"/>
      <c r="R37" s="245"/>
      <c r="S37" s="245"/>
      <c r="T37" s="245"/>
      <c r="U37" s="245"/>
      <c r="V37" s="245"/>
      <c r="W37" s="245"/>
      <c r="X37" s="245"/>
      <c r="Y37" s="245"/>
      <c r="Z37" s="245"/>
      <c r="AA37" s="245"/>
      <c r="AB37" s="245"/>
      <c r="AC37" s="245"/>
      <c r="AD37" s="245"/>
      <c r="AE37" s="245"/>
      <c r="AF37" s="245"/>
      <c r="AG37" s="245"/>
      <c r="AH37" s="245"/>
      <c r="AI37" s="245"/>
      <c r="AJ37" s="245"/>
      <c r="AK37" s="1156" t="s">
        <v>507</v>
      </c>
      <c r="AL37" s="1157"/>
      <c r="AM37" s="1157"/>
      <c r="AN37" s="1158"/>
      <c r="AO37" s="295">
        <v>46577</v>
      </c>
      <c r="AP37" s="295">
        <v>669</v>
      </c>
      <c r="AQ37" s="296">
        <v>531</v>
      </c>
      <c r="AR37" s="297">
        <v>26</v>
      </c>
    </row>
    <row r="38" spans="1:46" ht="27" customHeight="1" x14ac:dyDescent="0.2">
      <c r="A38" s="249"/>
      <c r="B38" s="245"/>
      <c r="C38" s="245"/>
      <c r="D38" s="245"/>
      <c r="E38" s="245"/>
      <c r="F38" s="245"/>
      <c r="G38" s="245"/>
      <c r="H38" s="245"/>
      <c r="I38" s="245"/>
      <c r="J38" s="245"/>
      <c r="K38" s="245"/>
      <c r="L38" s="245"/>
      <c r="M38" s="245"/>
      <c r="N38" s="245"/>
      <c r="O38" s="245"/>
      <c r="P38" s="245"/>
      <c r="Q38" s="245"/>
      <c r="R38" s="245"/>
      <c r="S38" s="245"/>
      <c r="T38" s="245"/>
      <c r="U38" s="245"/>
      <c r="V38" s="245"/>
      <c r="W38" s="245"/>
      <c r="X38" s="245"/>
      <c r="Y38" s="245"/>
      <c r="Z38" s="245"/>
      <c r="AA38" s="245"/>
      <c r="AB38" s="245"/>
      <c r="AC38" s="245"/>
      <c r="AD38" s="245"/>
      <c r="AE38" s="245"/>
      <c r="AF38" s="245"/>
      <c r="AG38" s="245"/>
      <c r="AH38" s="245"/>
      <c r="AI38" s="245"/>
      <c r="AJ38" s="245"/>
      <c r="AK38" s="1159" t="s">
        <v>508</v>
      </c>
      <c r="AL38" s="1160"/>
      <c r="AM38" s="1160"/>
      <c r="AN38" s="1161"/>
      <c r="AO38" s="298" t="s">
        <v>489</v>
      </c>
      <c r="AP38" s="298" t="s">
        <v>489</v>
      </c>
      <c r="AQ38" s="299">
        <v>1</v>
      </c>
      <c r="AR38" s="287" t="s">
        <v>489</v>
      </c>
      <c r="AS38" s="294"/>
    </row>
    <row r="39" spans="1:46" ht="13.2" x14ac:dyDescent="0.2">
      <c r="A39" s="249"/>
      <c r="B39" s="245"/>
      <c r="C39" s="245"/>
      <c r="D39" s="245"/>
      <c r="E39" s="245"/>
      <c r="F39" s="245"/>
      <c r="G39" s="245"/>
      <c r="H39" s="245"/>
      <c r="I39" s="245"/>
      <c r="J39" s="245"/>
      <c r="K39" s="245"/>
      <c r="L39" s="245"/>
      <c r="M39" s="245"/>
      <c r="N39" s="245"/>
      <c r="O39" s="245"/>
      <c r="P39" s="245"/>
      <c r="Q39" s="245"/>
      <c r="R39" s="245"/>
      <c r="S39" s="245"/>
      <c r="T39" s="245"/>
      <c r="U39" s="245"/>
      <c r="V39" s="245"/>
      <c r="W39" s="245"/>
      <c r="X39" s="245"/>
      <c r="Y39" s="245"/>
      <c r="Z39" s="245"/>
      <c r="AA39" s="245"/>
      <c r="AB39" s="245"/>
      <c r="AC39" s="245"/>
      <c r="AD39" s="245"/>
      <c r="AE39" s="245"/>
      <c r="AF39" s="245"/>
      <c r="AG39" s="245"/>
      <c r="AH39" s="245"/>
      <c r="AI39" s="245"/>
      <c r="AJ39" s="245"/>
      <c r="AK39" s="1159" t="s">
        <v>509</v>
      </c>
      <c r="AL39" s="1160"/>
      <c r="AM39" s="1160"/>
      <c r="AN39" s="1161"/>
      <c r="AO39" s="295">
        <v>-455472</v>
      </c>
      <c r="AP39" s="295">
        <v>-6542</v>
      </c>
      <c r="AQ39" s="296">
        <v>-5414</v>
      </c>
      <c r="AR39" s="297">
        <v>20.8</v>
      </c>
      <c r="AS39" s="294"/>
    </row>
    <row r="40" spans="1:46" ht="27" customHeight="1" x14ac:dyDescent="0.2">
      <c r="A40" s="249"/>
      <c r="B40" s="245"/>
      <c r="C40" s="245"/>
      <c r="D40" s="245"/>
      <c r="E40" s="245"/>
      <c r="F40" s="245"/>
      <c r="G40" s="245"/>
      <c r="H40" s="245"/>
      <c r="I40" s="245"/>
      <c r="J40" s="245"/>
      <c r="K40" s="245"/>
      <c r="L40" s="245"/>
      <c r="M40" s="245"/>
      <c r="N40" s="245"/>
      <c r="O40" s="245"/>
      <c r="P40" s="245"/>
      <c r="Q40" s="245"/>
      <c r="R40" s="245"/>
      <c r="S40" s="245"/>
      <c r="T40" s="245"/>
      <c r="U40" s="245"/>
      <c r="V40" s="245"/>
      <c r="W40" s="245"/>
      <c r="X40" s="245"/>
      <c r="Y40" s="245"/>
      <c r="Z40" s="245"/>
      <c r="AA40" s="245"/>
      <c r="AB40" s="245"/>
      <c r="AC40" s="245"/>
      <c r="AD40" s="245"/>
      <c r="AE40" s="245"/>
      <c r="AF40" s="245"/>
      <c r="AG40" s="245"/>
      <c r="AH40" s="245"/>
      <c r="AI40" s="245"/>
      <c r="AJ40" s="245"/>
      <c r="AK40" s="1156" t="s">
        <v>510</v>
      </c>
      <c r="AL40" s="1157"/>
      <c r="AM40" s="1157"/>
      <c r="AN40" s="1158"/>
      <c r="AO40" s="295">
        <v>-2183510</v>
      </c>
      <c r="AP40" s="295">
        <v>-31361</v>
      </c>
      <c r="AQ40" s="296">
        <v>-35360</v>
      </c>
      <c r="AR40" s="297">
        <v>-11.3</v>
      </c>
      <c r="AS40" s="294"/>
    </row>
    <row r="41" spans="1:46" ht="13.2" x14ac:dyDescent="0.2">
      <c r="A41" s="249"/>
      <c r="B41" s="245"/>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1162" t="s">
        <v>287</v>
      </c>
      <c r="AL41" s="1163"/>
      <c r="AM41" s="1163"/>
      <c r="AN41" s="1164"/>
      <c r="AO41" s="295">
        <v>822383</v>
      </c>
      <c r="AP41" s="295">
        <v>11812</v>
      </c>
      <c r="AQ41" s="296">
        <v>15207</v>
      </c>
      <c r="AR41" s="297">
        <v>-22.3</v>
      </c>
      <c r="AS41" s="294"/>
    </row>
    <row r="42" spans="1:46" ht="13.2" x14ac:dyDescent="0.2">
      <c r="A42" s="249"/>
      <c r="B42" s="245"/>
      <c r="C42" s="245"/>
      <c r="D42" s="245"/>
      <c r="E42" s="245"/>
      <c r="F42" s="245"/>
      <c r="G42" s="245"/>
      <c r="H42" s="245"/>
      <c r="I42" s="245"/>
      <c r="J42" s="245"/>
      <c r="K42" s="245"/>
      <c r="L42" s="245"/>
      <c r="M42" s="245"/>
      <c r="N42" s="245"/>
      <c r="O42" s="245"/>
      <c r="P42" s="245"/>
      <c r="Q42" s="245"/>
      <c r="R42" s="245"/>
      <c r="S42" s="245"/>
      <c r="T42" s="245"/>
      <c r="U42" s="245"/>
      <c r="V42" s="245"/>
      <c r="W42" s="245"/>
      <c r="X42" s="245"/>
      <c r="Y42" s="245"/>
      <c r="Z42" s="245"/>
      <c r="AA42" s="245"/>
      <c r="AB42" s="245"/>
      <c r="AC42" s="245"/>
      <c r="AD42" s="245"/>
      <c r="AE42" s="245"/>
      <c r="AF42" s="245"/>
      <c r="AG42" s="245"/>
      <c r="AH42" s="245"/>
      <c r="AI42" s="245"/>
      <c r="AJ42" s="245"/>
      <c r="AK42" s="300"/>
      <c r="AL42" s="245"/>
      <c r="AM42" s="245"/>
      <c r="AN42" s="245"/>
      <c r="AO42" s="245"/>
      <c r="AP42" s="245"/>
      <c r="AQ42" s="271"/>
      <c r="AR42" s="271"/>
      <c r="AS42" s="294"/>
    </row>
    <row r="43" spans="1:46" ht="13.2" x14ac:dyDescent="0.2">
      <c r="A43" s="249"/>
      <c r="B43" s="245"/>
      <c r="C43" s="245"/>
      <c r="D43" s="245"/>
      <c r="E43" s="245"/>
      <c r="F43" s="245"/>
      <c r="G43" s="245"/>
      <c r="H43" s="245"/>
      <c r="I43" s="245"/>
      <c r="J43" s="245"/>
      <c r="K43" s="245"/>
      <c r="L43" s="245"/>
      <c r="M43" s="245"/>
      <c r="N43" s="245"/>
      <c r="O43" s="245"/>
      <c r="P43" s="245"/>
      <c r="Q43" s="245"/>
      <c r="R43" s="245"/>
      <c r="S43" s="245"/>
      <c r="T43" s="245"/>
      <c r="U43" s="245"/>
      <c r="V43" s="245"/>
      <c r="W43" s="245"/>
      <c r="X43" s="245"/>
      <c r="Y43" s="245"/>
      <c r="Z43" s="245"/>
      <c r="AA43" s="245"/>
      <c r="AB43" s="245"/>
      <c r="AC43" s="245"/>
      <c r="AD43" s="245"/>
      <c r="AE43" s="245"/>
      <c r="AF43" s="245"/>
      <c r="AG43" s="245"/>
      <c r="AH43" s="245"/>
      <c r="AI43" s="245"/>
      <c r="AJ43" s="245"/>
      <c r="AK43" s="245"/>
      <c r="AL43" s="245"/>
      <c r="AM43" s="245"/>
      <c r="AN43" s="245"/>
      <c r="AO43" s="245"/>
      <c r="AP43" s="301"/>
      <c r="AQ43" s="271"/>
      <c r="AR43" s="245"/>
      <c r="AS43" s="294"/>
    </row>
    <row r="44" spans="1:46" ht="13.2" x14ac:dyDescent="0.2">
      <c r="A44" s="249"/>
      <c r="B44" s="245"/>
      <c r="C44" s="245"/>
      <c r="D44" s="245"/>
      <c r="E44" s="245"/>
      <c r="F44" s="245"/>
      <c r="G44" s="245"/>
      <c r="H44" s="245"/>
      <c r="I44" s="245"/>
      <c r="J44" s="245"/>
      <c r="K44" s="245"/>
      <c r="L44" s="245"/>
      <c r="M44" s="245"/>
      <c r="N44" s="245"/>
      <c r="O44" s="245"/>
      <c r="P44" s="245"/>
      <c r="Q44" s="245"/>
      <c r="R44" s="245"/>
      <c r="S44" s="245"/>
      <c r="T44" s="245"/>
      <c r="U44" s="245"/>
      <c r="V44" s="245"/>
      <c r="W44" s="245"/>
      <c r="X44" s="245"/>
      <c r="Y44" s="245"/>
      <c r="Z44" s="245"/>
      <c r="AA44" s="245"/>
      <c r="AB44" s="245"/>
      <c r="AC44" s="245"/>
      <c r="AD44" s="245"/>
      <c r="AE44" s="245"/>
      <c r="AF44" s="245"/>
      <c r="AG44" s="245"/>
      <c r="AH44" s="245"/>
      <c r="AI44" s="245"/>
      <c r="AJ44" s="245"/>
      <c r="AK44" s="245"/>
      <c r="AL44" s="245"/>
      <c r="AM44" s="245"/>
      <c r="AN44" s="245"/>
      <c r="AO44" s="245"/>
      <c r="AP44" s="245"/>
      <c r="AQ44" s="271"/>
      <c r="AR44" s="245"/>
    </row>
    <row r="45" spans="1:46" ht="13.2" x14ac:dyDescent="0.2">
      <c r="A45" s="247"/>
      <c r="B45" s="247"/>
      <c r="C45" s="247"/>
      <c r="D45" s="247"/>
      <c r="E45" s="247"/>
      <c r="F45" s="247"/>
      <c r="G45" s="247"/>
      <c r="H45" s="247"/>
      <c r="I45" s="247"/>
      <c r="J45" s="247"/>
      <c r="K45" s="247"/>
      <c r="L45" s="247"/>
      <c r="M45" s="247"/>
      <c r="N45" s="247"/>
      <c r="O45" s="247"/>
      <c r="P45" s="247"/>
      <c r="Q45" s="247"/>
      <c r="R45" s="247"/>
      <c r="S45" s="247"/>
      <c r="T45" s="247"/>
      <c r="U45" s="247"/>
      <c r="V45" s="247"/>
      <c r="W45" s="247"/>
      <c r="X45" s="247"/>
      <c r="Y45" s="247"/>
      <c r="Z45" s="247"/>
      <c r="AA45" s="247"/>
      <c r="AB45" s="247"/>
      <c r="AC45" s="247"/>
      <c r="AD45" s="247"/>
      <c r="AE45" s="247"/>
      <c r="AF45" s="247"/>
      <c r="AG45" s="247"/>
      <c r="AH45" s="247"/>
      <c r="AI45" s="247"/>
      <c r="AJ45" s="247"/>
      <c r="AK45" s="247"/>
      <c r="AL45" s="247"/>
      <c r="AM45" s="247"/>
      <c r="AN45" s="247"/>
      <c r="AO45" s="247"/>
      <c r="AP45" s="247"/>
      <c r="AQ45" s="302"/>
      <c r="AR45" s="247"/>
      <c r="AS45" s="247"/>
      <c r="AT45" s="245"/>
    </row>
    <row r="46" spans="1:46" ht="13.2" x14ac:dyDescent="0.2">
      <c r="A46" s="303"/>
      <c r="B46" s="303"/>
      <c r="C46" s="303"/>
      <c r="D46" s="303"/>
      <c r="E46" s="303"/>
      <c r="F46" s="303"/>
      <c r="G46" s="303"/>
      <c r="H46" s="303"/>
      <c r="I46" s="303"/>
      <c r="J46" s="303"/>
      <c r="K46" s="303"/>
      <c r="L46" s="303"/>
      <c r="M46" s="303"/>
      <c r="N46" s="303"/>
      <c r="O46" s="303"/>
      <c r="P46" s="303"/>
      <c r="Q46" s="303"/>
      <c r="R46" s="303"/>
      <c r="S46" s="303"/>
      <c r="T46" s="303"/>
      <c r="U46" s="303"/>
      <c r="V46" s="303"/>
      <c r="W46" s="303"/>
      <c r="X46" s="303"/>
      <c r="Y46" s="303"/>
      <c r="Z46" s="303"/>
      <c r="AA46" s="303"/>
      <c r="AB46" s="303"/>
      <c r="AC46" s="303"/>
      <c r="AD46" s="303"/>
      <c r="AE46" s="303"/>
      <c r="AF46" s="303"/>
      <c r="AG46" s="303"/>
      <c r="AH46" s="303"/>
      <c r="AI46" s="303"/>
      <c r="AJ46" s="303"/>
      <c r="AK46" s="303"/>
      <c r="AL46" s="303"/>
      <c r="AM46" s="303"/>
      <c r="AN46" s="303"/>
      <c r="AO46" s="303"/>
      <c r="AP46" s="303"/>
      <c r="AQ46" s="303"/>
      <c r="AR46" s="303"/>
      <c r="AS46" s="303"/>
      <c r="AT46" s="245"/>
    </row>
    <row r="47" spans="1:46" ht="17.25" customHeight="1" x14ac:dyDescent="0.2">
      <c r="A47" s="304" t="s">
        <v>511</v>
      </c>
      <c r="B47" s="245"/>
      <c r="C47" s="245"/>
      <c r="D47" s="245"/>
      <c r="E47" s="245"/>
      <c r="F47" s="245"/>
      <c r="G47" s="245"/>
      <c r="H47" s="245"/>
      <c r="I47" s="245"/>
      <c r="J47" s="245"/>
      <c r="K47" s="245"/>
      <c r="L47" s="245"/>
      <c r="M47" s="245"/>
      <c r="N47" s="245"/>
      <c r="O47" s="245"/>
      <c r="P47" s="245"/>
      <c r="Q47" s="245"/>
      <c r="R47" s="245"/>
      <c r="S47" s="245"/>
      <c r="T47" s="245"/>
      <c r="U47" s="245"/>
      <c r="V47" s="245"/>
      <c r="W47" s="245"/>
      <c r="X47" s="245"/>
      <c r="Y47" s="245"/>
      <c r="Z47" s="245"/>
      <c r="AA47" s="245"/>
      <c r="AB47" s="245"/>
      <c r="AC47" s="245"/>
      <c r="AD47" s="245"/>
      <c r="AE47" s="245"/>
      <c r="AF47" s="245"/>
      <c r="AG47" s="245"/>
      <c r="AH47" s="245"/>
      <c r="AI47" s="245"/>
      <c r="AJ47" s="245"/>
      <c r="AK47" s="245"/>
      <c r="AL47" s="245"/>
      <c r="AM47" s="245"/>
      <c r="AN47" s="245"/>
      <c r="AO47" s="245"/>
      <c r="AP47" s="245"/>
      <c r="AQ47" s="245"/>
      <c r="AR47" s="245"/>
    </row>
    <row r="48" spans="1:46" ht="13.2" x14ac:dyDescent="0.2">
      <c r="A48" s="249"/>
      <c r="B48" s="245"/>
      <c r="C48" s="245"/>
      <c r="D48" s="245"/>
      <c r="E48" s="245"/>
      <c r="F48" s="245"/>
      <c r="G48" s="245"/>
      <c r="H48" s="245"/>
      <c r="I48" s="245"/>
      <c r="J48" s="245"/>
      <c r="K48" s="245"/>
      <c r="L48" s="245"/>
      <c r="M48" s="245"/>
      <c r="N48" s="245"/>
      <c r="O48" s="245"/>
      <c r="P48" s="245"/>
      <c r="Q48" s="245"/>
      <c r="R48" s="245"/>
      <c r="S48" s="245"/>
      <c r="T48" s="245"/>
      <c r="U48" s="245"/>
      <c r="V48" s="245"/>
      <c r="W48" s="245"/>
      <c r="X48" s="245"/>
      <c r="Y48" s="245"/>
      <c r="Z48" s="245"/>
      <c r="AA48" s="245"/>
      <c r="AB48" s="245"/>
      <c r="AC48" s="245"/>
      <c r="AD48" s="245"/>
      <c r="AE48" s="245"/>
      <c r="AF48" s="245"/>
      <c r="AG48" s="245"/>
      <c r="AH48" s="245"/>
      <c r="AI48" s="245"/>
      <c r="AJ48" s="245"/>
      <c r="AK48" s="305" t="s">
        <v>512</v>
      </c>
      <c r="AL48" s="305"/>
      <c r="AM48" s="305"/>
      <c r="AN48" s="305"/>
      <c r="AO48" s="305"/>
      <c r="AP48" s="305"/>
      <c r="AQ48" s="306"/>
      <c r="AR48" s="305"/>
    </row>
    <row r="49" spans="1:44" ht="13.5" customHeight="1" x14ac:dyDescent="0.2">
      <c r="A49" s="249"/>
      <c r="B49" s="245"/>
      <c r="C49" s="245"/>
      <c r="D49" s="245"/>
      <c r="E49" s="245"/>
      <c r="F49" s="245"/>
      <c r="G49" s="245"/>
      <c r="H49" s="245"/>
      <c r="I49" s="245"/>
      <c r="J49" s="245"/>
      <c r="K49" s="245"/>
      <c r="L49" s="245"/>
      <c r="M49" s="245"/>
      <c r="N49" s="245"/>
      <c r="O49" s="245"/>
      <c r="P49" s="245"/>
      <c r="Q49" s="245"/>
      <c r="R49" s="245"/>
      <c r="S49" s="245"/>
      <c r="T49" s="245"/>
      <c r="U49" s="245"/>
      <c r="V49" s="245"/>
      <c r="W49" s="245"/>
      <c r="X49" s="245"/>
      <c r="Y49" s="245"/>
      <c r="Z49" s="245"/>
      <c r="AA49" s="245"/>
      <c r="AB49" s="245"/>
      <c r="AC49" s="245"/>
      <c r="AD49" s="245"/>
      <c r="AE49" s="245"/>
      <c r="AF49" s="245"/>
      <c r="AG49" s="245"/>
      <c r="AH49" s="245"/>
      <c r="AI49" s="245"/>
      <c r="AJ49" s="245"/>
      <c r="AK49" s="307"/>
      <c r="AL49" s="308"/>
      <c r="AM49" s="1149" t="s">
        <v>480</v>
      </c>
      <c r="AN49" s="1151" t="s">
        <v>513</v>
      </c>
      <c r="AO49" s="1152"/>
      <c r="AP49" s="1152"/>
      <c r="AQ49" s="1152"/>
      <c r="AR49" s="1153"/>
    </row>
    <row r="50" spans="1:44" ht="13.2" x14ac:dyDescent="0.2">
      <c r="A50" s="249"/>
      <c r="B50" s="245"/>
      <c r="C50" s="245"/>
      <c r="D50" s="245"/>
      <c r="E50" s="245"/>
      <c r="F50" s="245"/>
      <c r="G50" s="245"/>
      <c r="H50" s="245"/>
      <c r="I50" s="245"/>
      <c r="J50" s="245"/>
      <c r="K50" s="245"/>
      <c r="L50" s="245"/>
      <c r="M50" s="245"/>
      <c r="N50" s="245"/>
      <c r="O50" s="245"/>
      <c r="P50" s="245"/>
      <c r="Q50" s="245"/>
      <c r="R50" s="245"/>
      <c r="S50" s="245"/>
      <c r="T50" s="245"/>
      <c r="U50" s="245"/>
      <c r="V50" s="245"/>
      <c r="W50" s="245"/>
      <c r="X50" s="245"/>
      <c r="Y50" s="245"/>
      <c r="Z50" s="245"/>
      <c r="AA50" s="245"/>
      <c r="AB50" s="245"/>
      <c r="AC50" s="245"/>
      <c r="AD50" s="245"/>
      <c r="AE50" s="245"/>
      <c r="AF50" s="245"/>
      <c r="AG50" s="245"/>
      <c r="AH50" s="245"/>
      <c r="AI50" s="245"/>
      <c r="AJ50" s="245"/>
      <c r="AK50" s="309"/>
      <c r="AL50" s="310"/>
      <c r="AM50" s="1150"/>
      <c r="AN50" s="311" t="s">
        <v>514</v>
      </c>
      <c r="AO50" s="312" t="s">
        <v>515</v>
      </c>
      <c r="AP50" s="313" t="s">
        <v>516</v>
      </c>
      <c r="AQ50" s="314" t="s">
        <v>517</v>
      </c>
      <c r="AR50" s="315" t="s">
        <v>518</v>
      </c>
    </row>
    <row r="51" spans="1:44" ht="13.2" x14ac:dyDescent="0.2">
      <c r="A51" s="249"/>
      <c r="B51" s="245"/>
      <c r="C51" s="245"/>
      <c r="D51" s="245"/>
      <c r="E51" s="245"/>
      <c r="F51" s="245"/>
      <c r="G51" s="245"/>
      <c r="H51" s="245"/>
      <c r="I51" s="245"/>
      <c r="J51" s="245"/>
      <c r="K51" s="245"/>
      <c r="L51" s="245"/>
      <c r="M51" s="245"/>
      <c r="N51" s="245"/>
      <c r="O51" s="245"/>
      <c r="P51" s="245"/>
      <c r="Q51" s="245"/>
      <c r="R51" s="245"/>
      <c r="S51" s="245"/>
      <c r="T51" s="245"/>
      <c r="U51" s="245"/>
      <c r="V51" s="245"/>
      <c r="W51" s="245"/>
      <c r="X51" s="245"/>
      <c r="Y51" s="245"/>
      <c r="Z51" s="245"/>
      <c r="AA51" s="245"/>
      <c r="AB51" s="245"/>
      <c r="AC51" s="245"/>
      <c r="AD51" s="245"/>
      <c r="AE51" s="245"/>
      <c r="AF51" s="245"/>
      <c r="AG51" s="245"/>
      <c r="AH51" s="245"/>
      <c r="AI51" s="245"/>
      <c r="AJ51" s="245"/>
      <c r="AK51" s="307" t="s">
        <v>519</v>
      </c>
      <c r="AL51" s="308"/>
      <c r="AM51" s="316">
        <v>2967110</v>
      </c>
      <c r="AN51" s="317">
        <v>42630</v>
      </c>
      <c r="AO51" s="318">
        <v>-29.6</v>
      </c>
      <c r="AP51" s="319">
        <v>70329</v>
      </c>
      <c r="AQ51" s="320">
        <v>0.2</v>
      </c>
      <c r="AR51" s="321">
        <v>-29.8</v>
      </c>
    </row>
    <row r="52" spans="1:44" ht="13.2" x14ac:dyDescent="0.2">
      <c r="A52" s="249"/>
      <c r="B52" s="245"/>
      <c r="C52" s="245"/>
      <c r="D52" s="245"/>
      <c r="E52" s="245"/>
      <c r="F52" s="245"/>
      <c r="G52" s="245"/>
      <c r="H52" s="245"/>
      <c r="I52" s="245"/>
      <c r="J52" s="245"/>
      <c r="K52" s="245"/>
      <c r="L52" s="245"/>
      <c r="M52" s="245"/>
      <c r="N52" s="245"/>
      <c r="O52" s="245"/>
      <c r="P52" s="245"/>
      <c r="Q52" s="245"/>
      <c r="R52" s="245"/>
      <c r="S52" s="245"/>
      <c r="T52" s="245"/>
      <c r="U52" s="245"/>
      <c r="V52" s="245"/>
      <c r="W52" s="245"/>
      <c r="X52" s="245"/>
      <c r="Y52" s="245"/>
      <c r="Z52" s="245"/>
      <c r="AA52" s="245"/>
      <c r="AB52" s="245"/>
      <c r="AC52" s="245"/>
      <c r="AD52" s="245"/>
      <c r="AE52" s="245"/>
      <c r="AF52" s="245"/>
      <c r="AG52" s="245"/>
      <c r="AH52" s="245"/>
      <c r="AI52" s="245"/>
      <c r="AJ52" s="245"/>
      <c r="AK52" s="322"/>
      <c r="AL52" s="323" t="s">
        <v>520</v>
      </c>
      <c r="AM52" s="324">
        <v>1848478</v>
      </c>
      <c r="AN52" s="325">
        <v>26558</v>
      </c>
      <c r="AO52" s="326">
        <v>8.4</v>
      </c>
      <c r="AP52" s="327">
        <v>39403</v>
      </c>
      <c r="AQ52" s="328">
        <v>9.1</v>
      </c>
      <c r="AR52" s="329">
        <v>-0.7</v>
      </c>
    </row>
    <row r="53" spans="1:44" ht="13.2" x14ac:dyDescent="0.2">
      <c r="A53" s="249"/>
      <c r="B53" s="245"/>
      <c r="C53" s="245"/>
      <c r="D53" s="245"/>
      <c r="E53" s="245"/>
      <c r="F53" s="245"/>
      <c r="G53" s="245"/>
      <c r="H53" s="245"/>
      <c r="I53" s="245"/>
      <c r="J53" s="245"/>
      <c r="K53" s="245"/>
      <c r="L53" s="245"/>
      <c r="M53" s="245"/>
      <c r="N53" s="245"/>
      <c r="O53" s="245"/>
      <c r="P53" s="245"/>
      <c r="Q53" s="245"/>
      <c r="R53" s="245"/>
      <c r="S53" s="245"/>
      <c r="T53" s="245"/>
      <c r="U53" s="245"/>
      <c r="V53" s="245"/>
      <c r="W53" s="245"/>
      <c r="X53" s="245"/>
      <c r="Y53" s="245"/>
      <c r="Z53" s="245"/>
      <c r="AA53" s="245"/>
      <c r="AB53" s="245"/>
      <c r="AC53" s="245"/>
      <c r="AD53" s="245"/>
      <c r="AE53" s="245"/>
      <c r="AF53" s="245"/>
      <c r="AG53" s="245"/>
      <c r="AH53" s="245"/>
      <c r="AI53" s="245"/>
      <c r="AJ53" s="245"/>
      <c r="AK53" s="307" t="s">
        <v>521</v>
      </c>
      <c r="AL53" s="308"/>
      <c r="AM53" s="316">
        <v>2236624</v>
      </c>
      <c r="AN53" s="317">
        <v>32026</v>
      </c>
      <c r="AO53" s="318">
        <v>-24.9</v>
      </c>
      <c r="AP53" s="319">
        <v>54225</v>
      </c>
      <c r="AQ53" s="320">
        <v>-22.9</v>
      </c>
      <c r="AR53" s="321">
        <v>-2</v>
      </c>
    </row>
    <row r="54" spans="1:44" ht="13.2" x14ac:dyDescent="0.2">
      <c r="A54" s="249"/>
      <c r="B54" s="245"/>
      <c r="C54" s="245"/>
      <c r="D54" s="245"/>
      <c r="E54" s="245"/>
      <c r="F54" s="245"/>
      <c r="G54" s="245"/>
      <c r="H54" s="245"/>
      <c r="I54" s="245"/>
      <c r="J54" s="245"/>
      <c r="K54" s="245"/>
      <c r="L54" s="245"/>
      <c r="M54" s="245"/>
      <c r="N54" s="245"/>
      <c r="O54" s="245"/>
      <c r="P54" s="245"/>
      <c r="Q54" s="245"/>
      <c r="R54" s="245"/>
      <c r="S54" s="245"/>
      <c r="T54" s="245"/>
      <c r="U54" s="245"/>
      <c r="V54" s="245"/>
      <c r="W54" s="245"/>
      <c r="X54" s="245"/>
      <c r="Y54" s="245"/>
      <c r="Z54" s="245"/>
      <c r="AA54" s="245"/>
      <c r="AB54" s="245"/>
      <c r="AC54" s="245"/>
      <c r="AD54" s="245"/>
      <c r="AE54" s="245"/>
      <c r="AF54" s="245"/>
      <c r="AG54" s="245"/>
      <c r="AH54" s="245"/>
      <c r="AI54" s="245"/>
      <c r="AJ54" s="245"/>
      <c r="AK54" s="322"/>
      <c r="AL54" s="323" t="s">
        <v>520</v>
      </c>
      <c r="AM54" s="324">
        <v>1769241</v>
      </c>
      <c r="AN54" s="325">
        <v>25334</v>
      </c>
      <c r="AO54" s="326">
        <v>-4.5999999999999996</v>
      </c>
      <c r="AP54" s="327">
        <v>27337</v>
      </c>
      <c r="AQ54" s="328">
        <v>-30.6</v>
      </c>
      <c r="AR54" s="329">
        <v>26</v>
      </c>
    </row>
    <row r="55" spans="1:44" ht="13.2" x14ac:dyDescent="0.2">
      <c r="A55" s="249"/>
      <c r="B55" s="245"/>
      <c r="C55" s="245"/>
      <c r="D55" s="245"/>
      <c r="E55" s="245"/>
      <c r="F55" s="245"/>
      <c r="G55" s="245"/>
      <c r="H55" s="245"/>
      <c r="I55" s="245"/>
      <c r="J55" s="245"/>
      <c r="K55" s="245"/>
      <c r="L55" s="245"/>
      <c r="M55" s="245"/>
      <c r="N55" s="245"/>
      <c r="O55" s="245"/>
      <c r="P55" s="245"/>
      <c r="Q55" s="245"/>
      <c r="R55" s="245"/>
      <c r="S55" s="245"/>
      <c r="T55" s="245"/>
      <c r="U55" s="245"/>
      <c r="V55" s="245"/>
      <c r="W55" s="245"/>
      <c r="X55" s="245"/>
      <c r="Y55" s="245"/>
      <c r="Z55" s="245"/>
      <c r="AA55" s="245"/>
      <c r="AB55" s="245"/>
      <c r="AC55" s="245"/>
      <c r="AD55" s="245"/>
      <c r="AE55" s="245"/>
      <c r="AF55" s="245"/>
      <c r="AG55" s="245"/>
      <c r="AH55" s="245"/>
      <c r="AI55" s="245"/>
      <c r="AJ55" s="245"/>
      <c r="AK55" s="307" t="s">
        <v>522</v>
      </c>
      <c r="AL55" s="308"/>
      <c r="AM55" s="316">
        <v>4778143</v>
      </c>
      <c r="AN55" s="317">
        <v>68575</v>
      </c>
      <c r="AO55" s="318">
        <v>114.1</v>
      </c>
      <c r="AP55" s="319">
        <v>54016</v>
      </c>
      <c r="AQ55" s="320">
        <v>-0.4</v>
      </c>
      <c r="AR55" s="321">
        <v>114.5</v>
      </c>
    </row>
    <row r="56" spans="1:44" ht="13.2" x14ac:dyDescent="0.2">
      <c r="A56" s="249"/>
      <c r="B56" s="245"/>
      <c r="C56" s="245"/>
      <c r="D56" s="245"/>
      <c r="E56" s="245"/>
      <c r="F56" s="245"/>
      <c r="G56" s="245"/>
      <c r="H56" s="245"/>
      <c r="I56" s="245"/>
      <c r="J56" s="245"/>
      <c r="K56" s="245"/>
      <c r="L56" s="245"/>
      <c r="M56" s="245"/>
      <c r="N56" s="245"/>
      <c r="O56" s="245"/>
      <c r="P56" s="245"/>
      <c r="Q56" s="245"/>
      <c r="R56" s="245"/>
      <c r="S56" s="245"/>
      <c r="T56" s="245"/>
      <c r="U56" s="245"/>
      <c r="V56" s="245"/>
      <c r="W56" s="245"/>
      <c r="X56" s="245"/>
      <c r="Y56" s="245"/>
      <c r="Z56" s="245"/>
      <c r="AA56" s="245"/>
      <c r="AB56" s="245"/>
      <c r="AC56" s="245"/>
      <c r="AD56" s="245"/>
      <c r="AE56" s="245"/>
      <c r="AF56" s="245"/>
      <c r="AG56" s="245"/>
      <c r="AH56" s="245"/>
      <c r="AI56" s="245"/>
      <c r="AJ56" s="245"/>
      <c r="AK56" s="322"/>
      <c r="AL56" s="323" t="s">
        <v>520</v>
      </c>
      <c r="AM56" s="324">
        <v>4325147</v>
      </c>
      <c r="AN56" s="325">
        <v>62073</v>
      </c>
      <c r="AO56" s="326">
        <v>145</v>
      </c>
      <c r="AP56" s="327">
        <v>28078</v>
      </c>
      <c r="AQ56" s="328">
        <v>2.7</v>
      </c>
      <c r="AR56" s="329">
        <v>142.30000000000001</v>
      </c>
    </row>
    <row r="57" spans="1:44" ht="13.2" x14ac:dyDescent="0.2">
      <c r="A57" s="249"/>
      <c r="B57" s="245"/>
      <c r="C57" s="245"/>
      <c r="D57" s="245"/>
      <c r="E57" s="245"/>
      <c r="F57" s="245"/>
      <c r="G57" s="245"/>
      <c r="H57" s="245"/>
      <c r="I57" s="245"/>
      <c r="J57" s="245"/>
      <c r="K57" s="245"/>
      <c r="L57" s="245"/>
      <c r="M57" s="245"/>
      <c r="N57" s="245"/>
      <c r="O57" s="245"/>
      <c r="P57" s="245"/>
      <c r="Q57" s="245"/>
      <c r="R57" s="245"/>
      <c r="S57" s="245"/>
      <c r="T57" s="245"/>
      <c r="U57" s="245"/>
      <c r="V57" s="245"/>
      <c r="W57" s="245"/>
      <c r="X57" s="245"/>
      <c r="Y57" s="245"/>
      <c r="Z57" s="245"/>
      <c r="AA57" s="245"/>
      <c r="AB57" s="245"/>
      <c r="AC57" s="245"/>
      <c r="AD57" s="245"/>
      <c r="AE57" s="245"/>
      <c r="AF57" s="245"/>
      <c r="AG57" s="245"/>
      <c r="AH57" s="245"/>
      <c r="AI57" s="245"/>
      <c r="AJ57" s="245"/>
      <c r="AK57" s="307" t="s">
        <v>523</v>
      </c>
      <c r="AL57" s="308"/>
      <c r="AM57" s="316">
        <v>1496737</v>
      </c>
      <c r="AN57" s="317">
        <v>21464</v>
      </c>
      <c r="AO57" s="318">
        <v>-68.7</v>
      </c>
      <c r="AP57" s="319">
        <v>52786</v>
      </c>
      <c r="AQ57" s="320">
        <v>-2.2999999999999998</v>
      </c>
      <c r="AR57" s="321">
        <v>-66.400000000000006</v>
      </c>
    </row>
    <row r="58" spans="1:44" ht="13.2" x14ac:dyDescent="0.2">
      <c r="A58" s="249"/>
      <c r="B58" s="245"/>
      <c r="C58" s="245"/>
      <c r="D58" s="245"/>
      <c r="E58" s="245"/>
      <c r="F58" s="245"/>
      <c r="G58" s="245"/>
      <c r="H58" s="245"/>
      <c r="I58" s="245"/>
      <c r="J58" s="245"/>
      <c r="K58" s="245"/>
      <c r="L58" s="245"/>
      <c r="M58" s="245"/>
      <c r="N58" s="245"/>
      <c r="O58" s="245"/>
      <c r="P58" s="245"/>
      <c r="Q58" s="245"/>
      <c r="R58" s="245"/>
      <c r="S58" s="245"/>
      <c r="T58" s="245"/>
      <c r="U58" s="245"/>
      <c r="V58" s="245"/>
      <c r="W58" s="245"/>
      <c r="X58" s="245"/>
      <c r="Y58" s="245"/>
      <c r="Z58" s="245"/>
      <c r="AA58" s="245"/>
      <c r="AB58" s="245"/>
      <c r="AC58" s="245"/>
      <c r="AD58" s="245"/>
      <c r="AE58" s="245"/>
      <c r="AF58" s="245"/>
      <c r="AG58" s="245"/>
      <c r="AH58" s="245"/>
      <c r="AI58" s="245"/>
      <c r="AJ58" s="245"/>
      <c r="AK58" s="322"/>
      <c r="AL58" s="323" t="s">
        <v>520</v>
      </c>
      <c r="AM58" s="324">
        <v>720744</v>
      </c>
      <c r="AN58" s="325">
        <v>10336</v>
      </c>
      <c r="AO58" s="326">
        <v>-83.3</v>
      </c>
      <c r="AP58" s="327">
        <v>28742</v>
      </c>
      <c r="AQ58" s="328">
        <v>2.4</v>
      </c>
      <c r="AR58" s="329">
        <v>-85.7</v>
      </c>
    </row>
    <row r="59" spans="1:44" ht="13.2" x14ac:dyDescent="0.2">
      <c r="A59" s="249"/>
      <c r="B59" s="245"/>
      <c r="C59" s="245"/>
      <c r="D59" s="245"/>
      <c r="E59" s="245"/>
      <c r="F59" s="245"/>
      <c r="G59" s="245"/>
      <c r="H59" s="245"/>
      <c r="I59" s="245"/>
      <c r="J59" s="245"/>
      <c r="K59" s="245"/>
      <c r="L59" s="245"/>
      <c r="M59" s="245"/>
      <c r="N59" s="245"/>
      <c r="O59" s="245"/>
      <c r="P59" s="245"/>
      <c r="Q59" s="245"/>
      <c r="R59" s="245"/>
      <c r="S59" s="245"/>
      <c r="T59" s="245"/>
      <c r="U59" s="245"/>
      <c r="V59" s="245"/>
      <c r="W59" s="245"/>
      <c r="X59" s="245"/>
      <c r="Y59" s="245"/>
      <c r="Z59" s="245"/>
      <c r="AA59" s="245"/>
      <c r="AB59" s="245"/>
      <c r="AC59" s="245"/>
      <c r="AD59" s="245"/>
      <c r="AE59" s="245"/>
      <c r="AF59" s="245"/>
      <c r="AG59" s="245"/>
      <c r="AH59" s="245"/>
      <c r="AI59" s="245"/>
      <c r="AJ59" s="245"/>
      <c r="AK59" s="307" t="s">
        <v>524</v>
      </c>
      <c r="AL59" s="308"/>
      <c r="AM59" s="316">
        <v>6510143</v>
      </c>
      <c r="AN59" s="317">
        <v>93503</v>
      </c>
      <c r="AO59" s="318">
        <v>335.6</v>
      </c>
      <c r="AP59" s="319">
        <v>58465</v>
      </c>
      <c r="AQ59" s="320">
        <v>10.8</v>
      </c>
      <c r="AR59" s="321">
        <v>324.8</v>
      </c>
    </row>
    <row r="60" spans="1:44" ht="13.2" x14ac:dyDescent="0.2">
      <c r="A60" s="249"/>
      <c r="B60" s="245"/>
      <c r="C60" s="245"/>
      <c r="D60" s="245"/>
      <c r="E60" s="245"/>
      <c r="F60" s="245"/>
      <c r="G60" s="245"/>
      <c r="H60" s="245"/>
      <c r="I60" s="245"/>
      <c r="J60" s="245"/>
      <c r="K60" s="245"/>
      <c r="L60" s="245"/>
      <c r="M60" s="245"/>
      <c r="N60" s="245"/>
      <c r="O60" s="245"/>
      <c r="P60" s="245"/>
      <c r="Q60" s="245"/>
      <c r="R60" s="245"/>
      <c r="S60" s="245"/>
      <c r="T60" s="245"/>
      <c r="U60" s="245"/>
      <c r="V60" s="245"/>
      <c r="W60" s="245"/>
      <c r="X60" s="245"/>
      <c r="Y60" s="245"/>
      <c r="Z60" s="245"/>
      <c r="AA60" s="245"/>
      <c r="AB60" s="245"/>
      <c r="AC60" s="245"/>
      <c r="AD60" s="245"/>
      <c r="AE60" s="245"/>
      <c r="AF60" s="245"/>
      <c r="AG60" s="245"/>
      <c r="AH60" s="245"/>
      <c r="AI60" s="245"/>
      <c r="AJ60" s="245"/>
      <c r="AK60" s="322"/>
      <c r="AL60" s="323" t="s">
        <v>520</v>
      </c>
      <c r="AM60" s="324">
        <v>6099454</v>
      </c>
      <c r="AN60" s="325">
        <v>87604</v>
      </c>
      <c r="AO60" s="326">
        <v>747.6</v>
      </c>
      <c r="AP60" s="327">
        <v>34452</v>
      </c>
      <c r="AQ60" s="328">
        <v>19.899999999999999</v>
      </c>
      <c r="AR60" s="329">
        <v>727.7</v>
      </c>
    </row>
    <row r="61" spans="1:44" ht="13.2" x14ac:dyDescent="0.2">
      <c r="A61" s="249"/>
      <c r="B61" s="245"/>
      <c r="C61" s="245"/>
      <c r="D61" s="245"/>
      <c r="E61" s="245"/>
      <c r="F61" s="245"/>
      <c r="G61" s="245"/>
      <c r="H61" s="245"/>
      <c r="I61" s="245"/>
      <c r="J61" s="245"/>
      <c r="K61" s="245"/>
      <c r="L61" s="245"/>
      <c r="M61" s="245"/>
      <c r="N61" s="245"/>
      <c r="O61" s="245"/>
      <c r="P61" s="245"/>
      <c r="Q61" s="245"/>
      <c r="R61" s="245"/>
      <c r="S61" s="245"/>
      <c r="T61" s="245"/>
      <c r="U61" s="245"/>
      <c r="V61" s="245"/>
      <c r="W61" s="245"/>
      <c r="X61" s="245"/>
      <c r="Y61" s="245"/>
      <c r="Z61" s="245"/>
      <c r="AA61" s="245"/>
      <c r="AB61" s="245"/>
      <c r="AC61" s="245"/>
      <c r="AD61" s="245"/>
      <c r="AE61" s="245"/>
      <c r="AF61" s="245"/>
      <c r="AG61" s="245"/>
      <c r="AH61" s="245"/>
      <c r="AI61" s="245"/>
      <c r="AJ61" s="245"/>
      <c r="AK61" s="307" t="s">
        <v>525</v>
      </c>
      <c r="AL61" s="330"/>
      <c r="AM61" s="331">
        <v>3597751</v>
      </c>
      <c r="AN61" s="332">
        <v>51640</v>
      </c>
      <c r="AO61" s="333">
        <v>65.3</v>
      </c>
      <c r="AP61" s="334">
        <v>57964</v>
      </c>
      <c r="AQ61" s="335">
        <v>-2.9</v>
      </c>
      <c r="AR61" s="321">
        <v>68.2</v>
      </c>
    </row>
    <row r="62" spans="1:44" ht="13.2" x14ac:dyDescent="0.2">
      <c r="A62" s="249"/>
      <c r="B62" s="245"/>
      <c r="C62" s="245"/>
      <c r="D62" s="245"/>
      <c r="E62" s="245"/>
      <c r="F62" s="245"/>
      <c r="G62" s="245"/>
      <c r="H62" s="245"/>
      <c r="I62" s="245"/>
      <c r="J62" s="245"/>
      <c r="K62" s="245"/>
      <c r="L62" s="245"/>
      <c r="M62" s="245"/>
      <c r="N62" s="245"/>
      <c r="O62" s="245"/>
      <c r="P62" s="245"/>
      <c r="Q62" s="245"/>
      <c r="R62" s="245"/>
      <c r="S62" s="245"/>
      <c r="T62" s="245"/>
      <c r="U62" s="245"/>
      <c r="V62" s="245"/>
      <c r="W62" s="245"/>
      <c r="X62" s="245"/>
      <c r="Y62" s="245"/>
      <c r="Z62" s="245"/>
      <c r="AA62" s="245"/>
      <c r="AB62" s="245"/>
      <c r="AC62" s="245"/>
      <c r="AD62" s="245"/>
      <c r="AE62" s="245"/>
      <c r="AF62" s="245"/>
      <c r="AG62" s="245"/>
      <c r="AH62" s="245"/>
      <c r="AI62" s="245"/>
      <c r="AJ62" s="245"/>
      <c r="AK62" s="322"/>
      <c r="AL62" s="323" t="s">
        <v>520</v>
      </c>
      <c r="AM62" s="324">
        <v>2952613</v>
      </c>
      <c r="AN62" s="325">
        <v>42381</v>
      </c>
      <c r="AO62" s="326">
        <v>162.6</v>
      </c>
      <c r="AP62" s="327">
        <v>31602</v>
      </c>
      <c r="AQ62" s="328">
        <v>0.7</v>
      </c>
      <c r="AR62" s="329">
        <v>161.9</v>
      </c>
    </row>
    <row r="63" spans="1:44" ht="13.2" x14ac:dyDescent="0.2">
      <c r="A63" s="249"/>
      <c r="B63" s="245"/>
      <c r="C63" s="245"/>
      <c r="D63" s="245"/>
      <c r="E63" s="245"/>
      <c r="F63" s="245"/>
      <c r="G63" s="245"/>
      <c r="H63" s="245"/>
      <c r="I63" s="245"/>
      <c r="J63" s="245"/>
      <c r="K63" s="245"/>
      <c r="L63" s="245"/>
      <c r="M63" s="245"/>
      <c r="N63" s="245"/>
      <c r="O63" s="245"/>
      <c r="P63" s="245"/>
      <c r="Q63" s="245"/>
      <c r="R63" s="245"/>
      <c r="S63" s="245"/>
      <c r="T63" s="245"/>
      <c r="U63" s="245"/>
      <c r="V63" s="245"/>
      <c r="W63" s="245"/>
      <c r="X63" s="245"/>
      <c r="Y63" s="245"/>
      <c r="Z63" s="245"/>
      <c r="AA63" s="245"/>
      <c r="AB63" s="245"/>
      <c r="AC63" s="245"/>
      <c r="AD63" s="245"/>
      <c r="AE63" s="245"/>
      <c r="AF63" s="245"/>
      <c r="AG63" s="245"/>
      <c r="AH63" s="245"/>
      <c r="AI63" s="245"/>
      <c r="AJ63" s="245"/>
      <c r="AK63" s="245"/>
      <c r="AL63" s="245"/>
      <c r="AM63" s="245"/>
      <c r="AN63" s="245"/>
      <c r="AO63" s="245"/>
      <c r="AP63" s="245"/>
      <c r="AQ63" s="245"/>
      <c r="AR63" s="245"/>
    </row>
    <row r="64" spans="1:44" ht="13.2" x14ac:dyDescent="0.2">
      <c r="A64" s="249"/>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row>
    <row r="65" spans="1:46" ht="13.2" x14ac:dyDescent="0.2">
      <c r="A65" s="249"/>
      <c r="B65" s="245"/>
      <c r="C65" s="245"/>
      <c r="D65" s="245"/>
      <c r="E65" s="245"/>
      <c r="F65" s="245"/>
      <c r="G65" s="245"/>
      <c r="H65" s="245"/>
      <c r="I65" s="245"/>
      <c r="J65" s="245"/>
      <c r="K65" s="245"/>
      <c r="L65" s="245"/>
      <c r="M65" s="245"/>
      <c r="N65" s="245"/>
      <c r="O65" s="245"/>
      <c r="P65" s="245"/>
      <c r="Q65" s="245"/>
      <c r="R65" s="245"/>
      <c r="S65" s="245"/>
      <c r="T65" s="245"/>
      <c r="U65" s="245"/>
      <c r="V65" s="245"/>
      <c r="W65" s="245"/>
      <c r="X65" s="245"/>
      <c r="Y65" s="245"/>
      <c r="Z65" s="245"/>
      <c r="AA65" s="245"/>
      <c r="AB65" s="245"/>
      <c r="AC65" s="245"/>
      <c r="AD65" s="245"/>
      <c r="AE65" s="245"/>
      <c r="AF65" s="245"/>
      <c r="AG65" s="245"/>
      <c r="AH65" s="245"/>
      <c r="AI65" s="245"/>
      <c r="AJ65" s="245"/>
      <c r="AK65" s="245"/>
      <c r="AL65" s="245"/>
      <c r="AM65" s="245"/>
      <c r="AN65" s="245"/>
      <c r="AO65" s="245"/>
      <c r="AP65" s="245"/>
      <c r="AQ65" s="245"/>
      <c r="AR65" s="245"/>
    </row>
    <row r="66" spans="1:46" ht="13.2" x14ac:dyDescent="0.2">
      <c r="A66" s="336"/>
      <c r="B66" s="303"/>
      <c r="C66" s="303"/>
      <c r="D66" s="303"/>
      <c r="E66" s="303"/>
      <c r="F66" s="303"/>
      <c r="G66" s="303"/>
      <c r="H66" s="303"/>
      <c r="I66" s="303"/>
      <c r="J66" s="303"/>
      <c r="K66" s="303"/>
      <c r="L66" s="303"/>
      <c r="M66" s="303"/>
      <c r="N66" s="303"/>
      <c r="O66" s="303"/>
      <c r="P66" s="303"/>
      <c r="Q66" s="303"/>
      <c r="R66" s="303"/>
      <c r="S66" s="303"/>
      <c r="T66" s="303"/>
      <c r="U66" s="303"/>
      <c r="V66" s="303"/>
      <c r="W66" s="303"/>
      <c r="X66" s="303"/>
      <c r="Y66" s="303"/>
      <c r="Z66" s="303"/>
      <c r="AA66" s="303"/>
      <c r="AB66" s="303"/>
      <c r="AC66" s="303"/>
      <c r="AD66" s="303"/>
      <c r="AE66" s="303"/>
      <c r="AF66" s="303"/>
      <c r="AG66" s="303"/>
      <c r="AH66" s="303"/>
      <c r="AI66" s="303"/>
      <c r="AJ66" s="303"/>
      <c r="AK66" s="303"/>
      <c r="AL66" s="303"/>
      <c r="AM66" s="303"/>
      <c r="AN66" s="303"/>
      <c r="AO66" s="303"/>
      <c r="AP66" s="303"/>
      <c r="AQ66" s="303"/>
      <c r="AR66" s="303"/>
      <c r="AS66" s="337"/>
    </row>
    <row r="67" spans="1:46" ht="13.5" hidden="1" customHeight="1" x14ac:dyDescent="0.2">
      <c r="AK67" s="245"/>
      <c r="AL67" s="245"/>
      <c r="AM67" s="245"/>
      <c r="AN67" s="245"/>
      <c r="AO67" s="245"/>
      <c r="AP67" s="245"/>
      <c r="AQ67" s="245"/>
      <c r="AR67" s="245"/>
      <c r="AS67" s="245"/>
      <c r="AT67" s="245"/>
    </row>
    <row r="68" spans="1:46" ht="13.5" hidden="1" customHeight="1" x14ac:dyDescent="0.2">
      <c r="AK68" s="245"/>
      <c r="AL68" s="245"/>
      <c r="AM68" s="245"/>
      <c r="AN68" s="245"/>
      <c r="AO68" s="245"/>
      <c r="AP68" s="245"/>
      <c r="AQ68" s="245"/>
      <c r="AR68" s="245"/>
    </row>
    <row r="69" spans="1:46" ht="13.5" hidden="1" customHeight="1" x14ac:dyDescent="0.2">
      <c r="AK69" s="245"/>
      <c r="AL69" s="245"/>
      <c r="AM69" s="245"/>
      <c r="AN69" s="245"/>
      <c r="AO69" s="245"/>
      <c r="AP69" s="245"/>
      <c r="AQ69" s="245"/>
      <c r="AR69" s="245"/>
    </row>
    <row r="70" spans="1:46" ht="13.2" hidden="1" x14ac:dyDescent="0.2">
      <c r="AK70" s="245"/>
      <c r="AL70" s="245"/>
      <c r="AM70" s="245"/>
      <c r="AN70" s="245"/>
      <c r="AO70" s="245"/>
      <c r="AP70" s="245"/>
      <c r="AQ70" s="245"/>
      <c r="AR70" s="245"/>
    </row>
    <row r="71" spans="1:46" ht="13.2" hidden="1" x14ac:dyDescent="0.2">
      <c r="AK71" s="245"/>
      <c r="AL71" s="245"/>
      <c r="AM71" s="245"/>
      <c r="AN71" s="245"/>
      <c r="AO71" s="245"/>
      <c r="AP71" s="245"/>
      <c r="AQ71" s="245"/>
      <c r="AR71" s="245"/>
    </row>
    <row r="72" spans="1:46" ht="13.2" hidden="1" x14ac:dyDescent="0.2">
      <c r="AK72" s="245"/>
      <c r="AL72" s="245"/>
      <c r="AM72" s="245"/>
      <c r="AN72" s="245"/>
      <c r="AO72" s="245"/>
      <c r="AP72" s="245"/>
      <c r="AQ72" s="245"/>
      <c r="AR72" s="245"/>
    </row>
    <row r="73" spans="1:46" ht="13.2" hidden="1" x14ac:dyDescent="0.2">
      <c r="AK73" s="245"/>
      <c r="AL73" s="245"/>
      <c r="AM73" s="245"/>
      <c r="AN73" s="245"/>
      <c r="AO73" s="245"/>
      <c r="AP73" s="245"/>
      <c r="AQ73" s="245"/>
      <c r="AR73" s="245"/>
    </row>
  </sheetData>
  <sheetProtection algorithmName="SHA-512" hashValue="vLIFe+MWBCUOJTejJmk8ibX4Cd/gMBvpKi6UgOEi5Aa1/Kt2LyDN4GguVv5CVGOqoUjLCUf7klRo3O5QXfdT6A==" saltValue="yatPkVFWNqb9pC9gynN2H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election activeCell="BD20" sqref="BD20"/>
    </sheetView>
  </sheetViews>
  <sheetFormatPr defaultColWidth="0" defaultRowHeight="13.5" customHeight="1" zeroHeight="1" x14ac:dyDescent="0.2"/>
  <cols>
    <col min="1" max="125" width="2.44140625" style="243" customWidth="1"/>
    <col min="126" max="16384" width="9" style="242" hidden="1"/>
  </cols>
  <sheetData>
    <row r="1" spans="2:125" ht="13.5" customHeight="1" x14ac:dyDescent="0.2">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2"/>
      <c r="CP1" s="242"/>
      <c r="CQ1" s="242"/>
      <c r="CR1" s="242"/>
      <c r="CS1" s="242"/>
      <c r="CT1" s="242"/>
      <c r="CU1" s="242"/>
      <c r="CV1" s="242"/>
      <c r="CW1" s="242"/>
      <c r="CX1" s="242"/>
      <c r="CY1" s="242"/>
      <c r="CZ1" s="242"/>
      <c r="DA1" s="242"/>
      <c r="DB1" s="242"/>
      <c r="DC1" s="242"/>
      <c r="DD1" s="242"/>
      <c r="DE1" s="242"/>
      <c r="DF1" s="242"/>
      <c r="DG1" s="242"/>
      <c r="DH1" s="242"/>
      <c r="DI1" s="242"/>
      <c r="DJ1" s="242"/>
      <c r="DK1" s="242"/>
      <c r="DL1" s="242"/>
      <c r="DM1" s="242"/>
      <c r="DN1" s="242"/>
      <c r="DO1" s="242"/>
      <c r="DP1" s="242"/>
      <c r="DQ1" s="242"/>
      <c r="DR1" s="242"/>
      <c r="DS1" s="242"/>
      <c r="DT1" s="242"/>
      <c r="DU1" s="242"/>
    </row>
    <row r="2" spans="2:125" ht="13.2" x14ac:dyDescent="0.2">
      <c r="B2" s="242"/>
      <c r="DG2" s="242"/>
    </row>
    <row r="3" spans="2:125" ht="13.2" x14ac:dyDescent="0.2">
      <c r="C3" s="242"/>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2"/>
      <c r="BB3" s="242"/>
      <c r="BC3" s="242"/>
      <c r="BD3" s="242"/>
      <c r="BE3" s="242"/>
      <c r="BF3" s="242"/>
      <c r="BG3" s="242"/>
      <c r="BH3" s="242"/>
      <c r="BI3" s="242"/>
      <c r="BJ3" s="242"/>
      <c r="BK3" s="242"/>
      <c r="BL3" s="242"/>
      <c r="BM3" s="242"/>
      <c r="BN3" s="242"/>
      <c r="BO3" s="242"/>
      <c r="BP3" s="242"/>
      <c r="BQ3" s="242"/>
      <c r="BR3" s="242"/>
      <c r="BS3" s="242"/>
      <c r="BT3" s="242"/>
      <c r="BU3" s="242"/>
      <c r="BV3" s="242"/>
      <c r="BW3" s="242"/>
      <c r="BX3" s="242"/>
      <c r="BY3" s="242"/>
      <c r="BZ3" s="242"/>
      <c r="CA3" s="242"/>
      <c r="CB3" s="242"/>
      <c r="CC3" s="242"/>
      <c r="CD3" s="242"/>
      <c r="CE3" s="242"/>
      <c r="CF3" s="242"/>
      <c r="CG3" s="242"/>
      <c r="CH3" s="242"/>
      <c r="CI3" s="242"/>
      <c r="CJ3" s="242"/>
      <c r="CK3" s="242"/>
      <c r="CL3" s="242"/>
      <c r="CM3" s="242"/>
      <c r="CN3" s="242"/>
      <c r="CO3" s="242"/>
      <c r="CP3" s="242"/>
      <c r="CQ3" s="242"/>
      <c r="CR3" s="242"/>
      <c r="CS3" s="242"/>
      <c r="CT3" s="242"/>
      <c r="CU3" s="242"/>
      <c r="CV3" s="242"/>
      <c r="CW3" s="242"/>
      <c r="CX3" s="242"/>
      <c r="CY3" s="242"/>
      <c r="CZ3" s="242"/>
      <c r="DA3" s="242"/>
      <c r="DB3" s="242"/>
      <c r="DC3" s="242"/>
      <c r="DD3" s="242"/>
      <c r="DE3" s="242"/>
      <c r="DF3" s="242"/>
      <c r="DH3" s="242"/>
      <c r="DI3" s="242"/>
      <c r="DJ3" s="242"/>
      <c r="DK3" s="242"/>
      <c r="DL3" s="242"/>
      <c r="DM3" s="242"/>
      <c r="DN3" s="242"/>
      <c r="DO3" s="242"/>
      <c r="DP3" s="242"/>
      <c r="DQ3" s="242"/>
      <c r="DR3" s="242"/>
      <c r="DS3" s="242"/>
      <c r="DT3" s="242"/>
      <c r="DU3" s="242"/>
    </row>
    <row r="4" spans="2:125" ht="13.2" x14ac:dyDescent="0.2"/>
    <row r="5" spans="2:125" ht="13.2" x14ac:dyDescent="0.2"/>
    <row r="6" spans="2:125" ht="13.2" x14ac:dyDescent="0.2"/>
    <row r="7" spans="2:125" ht="13.2" x14ac:dyDescent="0.2"/>
    <row r="8" spans="2:125" ht="13.2" x14ac:dyDescent="0.2"/>
    <row r="9" spans="2:125" ht="13.2" x14ac:dyDescent="0.2">
      <c r="DU9" s="242"/>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2"/>
    </row>
    <row r="18" spans="125:125" ht="13.2" x14ac:dyDescent="0.2"/>
    <row r="19" spans="125:125" ht="13.2" x14ac:dyDescent="0.2"/>
    <row r="20" spans="125:125" ht="13.2" x14ac:dyDescent="0.2">
      <c r="DU20" s="242"/>
    </row>
    <row r="21" spans="125:125" ht="13.2" x14ac:dyDescent="0.2">
      <c r="DU21" s="242"/>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2"/>
    </row>
    <row r="29" spans="125:125" ht="13.2" x14ac:dyDescent="0.2"/>
    <row r="30" spans="125:125" ht="13.2" x14ac:dyDescent="0.2"/>
    <row r="31" spans="125:125" ht="13.2" x14ac:dyDescent="0.2"/>
    <row r="32" spans="125:125" ht="13.2" x14ac:dyDescent="0.2"/>
    <row r="33" spans="2:125" ht="13.2" x14ac:dyDescent="0.2">
      <c r="B33" s="242"/>
      <c r="G33" s="242"/>
      <c r="I33" s="242"/>
    </row>
    <row r="34" spans="2:125" ht="13.2" x14ac:dyDescent="0.2">
      <c r="C34" s="242"/>
      <c r="P34" s="242"/>
      <c r="DE34" s="242"/>
      <c r="DH34" s="242"/>
    </row>
    <row r="35" spans="2:125" ht="13.2" x14ac:dyDescent="0.2">
      <c r="D35" s="242"/>
      <c r="E35" s="242"/>
      <c r="DG35" s="242"/>
      <c r="DJ35" s="242"/>
      <c r="DP35" s="242"/>
      <c r="DQ35" s="242"/>
      <c r="DR35" s="242"/>
      <c r="DS35" s="242"/>
      <c r="DT35" s="242"/>
      <c r="DU35" s="242"/>
    </row>
    <row r="36" spans="2:125" ht="13.2" x14ac:dyDescent="0.2">
      <c r="F36" s="242"/>
      <c r="H36" s="242"/>
      <c r="J36" s="242"/>
      <c r="K36" s="242"/>
      <c r="L36" s="242"/>
      <c r="M36" s="242"/>
      <c r="N36" s="242"/>
      <c r="O36" s="242"/>
      <c r="Q36" s="242"/>
      <c r="R36" s="242"/>
      <c r="S36" s="242"/>
      <c r="T36" s="242"/>
      <c r="U36" s="242"/>
      <c r="V36" s="242"/>
      <c r="W36" s="242"/>
      <c r="X36" s="242"/>
      <c r="Y36" s="242"/>
      <c r="Z36" s="242"/>
      <c r="AA36" s="242"/>
      <c r="AB36" s="242"/>
      <c r="AC36" s="242"/>
      <c r="AD36" s="242"/>
      <c r="AE36" s="242"/>
      <c r="AF36" s="242"/>
      <c r="AG36" s="242"/>
      <c r="AH36" s="242"/>
      <c r="AI36" s="242"/>
      <c r="AJ36" s="242"/>
      <c r="AK36" s="242"/>
      <c r="AL36" s="242"/>
      <c r="AM36" s="242"/>
      <c r="AN36" s="242"/>
      <c r="AO36" s="242"/>
      <c r="AP36" s="242"/>
      <c r="AQ36" s="242"/>
      <c r="AR36" s="242"/>
      <c r="AS36" s="242"/>
      <c r="AT36" s="242"/>
      <c r="AU36" s="242"/>
      <c r="AV36" s="242"/>
      <c r="AW36" s="242"/>
      <c r="AX36" s="242"/>
      <c r="AY36" s="242"/>
      <c r="AZ36" s="242"/>
      <c r="BA36" s="242"/>
      <c r="BB36" s="242"/>
      <c r="BC36" s="242"/>
      <c r="BD36" s="242"/>
      <c r="BE36" s="242"/>
      <c r="BF36" s="242"/>
      <c r="BG36" s="242"/>
      <c r="BH36" s="242"/>
      <c r="BI36" s="242"/>
      <c r="BJ36" s="242"/>
      <c r="BK36" s="242"/>
      <c r="BL36" s="242"/>
      <c r="BM36" s="242"/>
      <c r="BN36" s="242"/>
      <c r="BO36" s="242"/>
      <c r="BP36" s="242"/>
      <c r="BQ36" s="242"/>
      <c r="BR36" s="242"/>
      <c r="BS36" s="242"/>
      <c r="BT36" s="242"/>
      <c r="BU36" s="242"/>
      <c r="BV36" s="242"/>
      <c r="BW36" s="242"/>
      <c r="BX36" s="242"/>
      <c r="BY36" s="242"/>
      <c r="BZ36" s="242"/>
      <c r="CA36" s="242"/>
      <c r="CB36" s="242"/>
      <c r="CC36" s="242"/>
      <c r="CD36" s="242"/>
      <c r="CE36" s="242"/>
      <c r="CF36" s="242"/>
      <c r="CG36" s="242"/>
      <c r="CH36" s="242"/>
      <c r="CI36" s="242"/>
      <c r="CJ36" s="242"/>
      <c r="CK36" s="242"/>
      <c r="CL36" s="242"/>
      <c r="CM36" s="242"/>
      <c r="CN36" s="242"/>
      <c r="CO36" s="242"/>
      <c r="CP36" s="242"/>
      <c r="CQ36" s="242"/>
      <c r="CR36" s="242"/>
      <c r="CS36" s="242"/>
      <c r="CT36" s="242"/>
      <c r="CU36" s="242"/>
      <c r="CV36" s="242"/>
      <c r="CW36" s="242"/>
      <c r="CX36" s="242"/>
      <c r="CY36" s="242"/>
      <c r="CZ36" s="242"/>
      <c r="DA36" s="242"/>
      <c r="DB36" s="242"/>
      <c r="DC36" s="242"/>
      <c r="DD36" s="242"/>
      <c r="DF36" s="242"/>
      <c r="DI36" s="242"/>
      <c r="DK36" s="242"/>
      <c r="DL36" s="242"/>
      <c r="DM36" s="242"/>
      <c r="DN36" s="242"/>
      <c r="DO36" s="242"/>
      <c r="DP36" s="242"/>
      <c r="DQ36" s="242"/>
      <c r="DR36" s="242"/>
      <c r="DS36" s="242"/>
      <c r="DT36" s="242"/>
      <c r="DU36" s="242"/>
    </row>
    <row r="37" spans="2:125" ht="13.2" x14ac:dyDescent="0.2">
      <c r="DU37" s="242"/>
    </row>
    <row r="38" spans="2:125" ht="13.2" x14ac:dyDescent="0.2">
      <c r="DT38" s="242"/>
      <c r="DU38" s="242"/>
    </row>
    <row r="39" spans="2:125" ht="13.2" x14ac:dyDescent="0.2"/>
    <row r="40" spans="2:125" ht="13.2" x14ac:dyDescent="0.2">
      <c r="DH40" s="242"/>
    </row>
    <row r="41" spans="2:125" ht="13.2" x14ac:dyDescent="0.2">
      <c r="DE41" s="242"/>
    </row>
    <row r="42" spans="2:125" ht="13.2" x14ac:dyDescent="0.2">
      <c r="DG42" s="242"/>
      <c r="DJ42" s="242"/>
    </row>
    <row r="43" spans="2:125" ht="13.2" x14ac:dyDescent="0.2">
      <c r="Q43" s="242"/>
      <c r="R43" s="242"/>
      <c r="S43" s="242"/>
      <c r="T43" s="242"/>
      <c r="U43" s="242"/>
      <c r="V43" s="242"/>
      <c r="W43" s="242"/>
      <c r="X43" s="242"/>
      <c r="Y43" s="242"/>
      <c r="Z43" s="242"/>
      <c r="AA43" s="242"/>
      <c r="AB43" s="242"/>
      <c r="AC43" s="242"/>
      <c r="AD43" s="242"/>
      <c r="AE43" s="242"/>
      <c r="AF43" s="242"/>
      <c r="AG43" s="242"/>
      <c r="AH43" s="242"/>
      <c r="AI43" s="242"/>
      <c r="AJ43" s="242"/>
      <c r="AK43" s="242"/>
      <c r="AL43" s="242"/>
      <c r="AM43" s="242"/>
      <c r="AN43" s="242"/>
      <c r="AO43" s="242"/>
      <c r="AP43" s="242"/>
      <c r="AQ43" s="242"/>
      <c r="AR43" s="242"/>
      <c r="AS43" s="242"/>
      <c r="AT43" s="242"/>
      <c r="AU43" s="242"/>
      <c r="AV43" s="242"/>
      <c r="AW43" s="242"/>
      <c r="AX43" s="242"/>
      <c r="AY43" s="242"/>
      <c r="AZ43" s="242"/>
      <c r="BA43" s="242"/>
      <c r="BB43" s="242"/>
      <c r="BC43" s="242"/>
      <c r="BD43" s="242"/>
      <c r="BE43" s="242"/>
      <c r="BF43" s="242"/>
      <c r="BG43" s="242"/>
      <c r="BH43" s="242"/>
      <c r="BI43" s="242"/>
      <c r="BJ43" s="242"/>
      <c r="BK43" s="242"/>
      <c r="BL43" s="242"/>
      <c r="BM43" s="242"/>
      <c r="BN43" s="242"/>
      <c r="BO43" s="242"/>
      <c r="BP43" s="242"/>
      <c r="BQ43" s="242"/>
      <c r="BR43" s="242"/>
      <c r="BS43" s="242"/>
      <c r="BT43" s="242"/>
      <c r="BU43" s="242"/>
      <c r="BV43" s="242"/>
      <c r="BW43" s="242"/>
      <c r="BX43" s="242"/>
      <c r="BY43" s="242"/>
      <c r="BZ43" s="242"/>
      <c r="CA43" s="242"/>
      <c r="CB43" s="242"/>
      <c r="CC43" s="242"/>
      <c r="CD43" s="242"/>
      <c r="CE43" s="242"/>
      <c r="CF43" s="242"/>
      <c r="CG43" s="242"/>
      <c r="CH43" s="242"/>
      <c r="CI43" s="242"/>
      <c r="CJ43" s="242"/>
      <c r="CK43" s="242"/>
      <c r="CL43" s="242"/>
      <c r="CM43" s="242"/>
      <c r="CN43" s="242"/>
      <c r="CO43" s="242"/>
      <c r="CP43" s="242"/>
      <c r="CQ43" s="242"/>
      <c r="CR43" s="242"/>
      <c r="CS43" s="242"/>
      <c r="CT43" s="242"/>
      <c r="CU43" s="242"/>
      <c r="CV43" s="242"/>
      <c r="CW43" s="242"/>
      <c r="CX43" s="242"/>
      <c r="CY43" s="242"/>
      <c r="CZ43" s="242"/>
      <c r="DA43" s="242"/>
      <c r="DB43" s="242"/>
      <c r="DC43" s="242"/>
      <c r="DD43" s="242"/>
      <c r="DF43" s="242"/>
      <c r="DI43" s="242"/>
      <c r="DK43" s="242"/>
      <c r="DL43" s="242"/>
      <c r="DM43" s="242"/>
      <c r="DN43" s="242"/>
      <c r="DO43" s="242"/>
      <c r="DP43" s="242"/>
      <c r="DQ43" s="242"/>
      <c r="DR43" s="242"/>
      <c r="DS43" s="242"/>
      <c r="DT43" s="242"/>
      <c r="DU43" s="242"/>
    </row>
    <row r="44" spans="2:125" ht="13.2" x14ac:dyDescent="0.2">
      <c r="DU44" s="242"/>
    </row>
    <row r="45" spans="2:125" ht="13.2" x14ac:dyDescent="0.2"/>
    <row r="46" spans="2:125" ht="13.2" x14ac:dyDescent="0.2"/>
    <row r="47" spans="2:125" ht="13.2" x14ac:dyDescent="0.2"/>
    <row r="48" spans="2:125" ht="13.2" x14ac:dyDescent="0.2">
      <c r="DT48" s="242"/>
      <c r="DU48" s="242"/>
    </row>
    <row r="49" spans="120:125" ht="13.2" x14ac:dyDescent="0.2">
      <c r="DU49" s="242"/>
    </row>
    <row r="50" spans="120:125" ht="13.2" x14ac:dyDescent="0.2">
      <c r="DU50" s="242"/>
    </row>
    <row r="51" spans="120:125" ht="13.2" x14ac:dyDescent="0.2">
      <c r="DP51" s="242"/>
      <c r="DQ51" s="242"/>
      <c r="DR51" s="242"/>
      <c r="DS51" s="242"/>
      <c r="DT51" s="242"/>
      <c r="DU51" s="242"/>
    </row>
    <row r="52" spans="120:125" ht="13.2" x14ac:dyDescent="0.2"/>
    <row r="53" spans="120:125" ht="13.2" x14ac:dyDescent="0.2"/>
    <row r="54" spans="120:125" ht="13.2" x14ac:dyDescent="0.2">
      <c r="DU54" s="242"/>
    </row>
    <row r="55" spans="120:125" ht="13.2" x14ac:dyDescent="0.2"/>
    <row r="56" spans="120:125" ht="13.2" x14ac:dyDescent="0.2"/>
    <row r="57" spans="120:125" ht="13.2" x14ac:dyDescent="0.2"/>
    <row r="58" spans="120:125" ht="13.2" x14ac:dyDescent="0.2">
      <c r="DU58" s="242"/>
    </row>
    <row r="59" spans="120:125" ht="13.2" x14ac:dyDescent="0.2"/>
    <row r="60" spans="120:125" ht="13.2" x14ac:dyDescent="0.2"/>
    <row r="61" spans="120:125" ht="13.2" x14ac:dyDescent="0.2"/>
    <row r="62" spans="120:125" ht="13.2" x14ac:dyDescent="0.2"/>
    <row r="63" spans="120:125" ht="13.2" x14ac:dyDescent="0.2">
      <c r="DU63" s="242"/>
    </row>
    <row r="64" spans="120:125" ht="13.2" x14ac:dyDescent="0.2">
      <c r="DT64" s="242"/>
      <c r="DU64" s="242"/>
    </row>
    <row r="65" spans="123:125" ht="13.2" x14ac:dyDescent="0.2"/>
    <row r="66" spans="123:125" ht="13.2" x14ac:dyDescent="0.2"/>
    <row r="67" spans="123:125" ht="13.2" x14ac:dyDescent="0.2"/>
    <row r="68" spans="123:125" ht="13.2" x14ac:dyDescent="0.2"/>
    <row r="69" spans="123:125" ht="13.2" x14ac:dyDescent="0.2">
      <c r="DS69" s="242"/>
      <c r="DT69" s="242"/>
      <c r="DU69" s="242"/>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2"/>
    </row>
    <row r="83" spans="116:125" ht="13.2" x14ac:dyDescent="0.2">
      <c r="DM83" s="242"/>
      <c r="DN83" s="242"/>
      <c r="DO83" s="242"/>
      <c r="DP83" s="242"/>
      <c r="DQ83" s="242"/>
      <c r="DR83" s="242"/>
      <c r="DS83" s="242"/>
      <c r="DT83" s="242"/>
      <c r="DU83" s="242"/>
    </row>
    <row r="84" spans="116:125" ht="13.2" x14ac:dyDescent="0.2"/>
    <row r="85" spans="116:125" ht="13.2" x14ac:dyDescent="0.2"/>
    <row r="86" spans="116:125" ht="13.2" x14ac:dyDescent="0.2"/>
    <row r="87" spans="116:125" ht="13.2" x14ac:dyDescent="0.2"/>
    <row r="88" spans="116:125" ht="13.2" x14ac:dyDescent="0.2">
      <c r="DU88" s="242"/>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2"/>
      <c r="DT94" s="242"/>
      <c r="DU94" s="242"/>
    </row>
    <row r="95" spans="116:125" ht="13.5" customHeight="1" x14ac:dyDescent="0.2">
      <c r="DU95" s="242"/>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2"/>
    </row>
    <row r="102" spans="124:125" ht="13.5" customHeight="1" x14ac:dyDescent="0.2"/>
    <row r="103" spans="124:125" ht="13.5" customHeight="1" x14ac:dyDescent="0.2"/>
    <row r="104" spans="124:125" ht="13.5" customHeight="1" x14ac:dyDescent="0.2">
      <c r="DT104" s="242"/>
      <c r="DU104" s="242"/>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row r="121" spans="125:125" ht="13.5" hidden="1" customHeight="1" x14ac:dyDescent="0.2">
      <c r="DU121" s="242"/>
    </row>
  </sheetData>
  <sheetProtection algorithmName="SHA-512" hashValue="q64ksdM0DRadq9aZn869pZHtTqyGaCgAudzfo1P69HKnJ13DoSzNQ34KHfjVTGoqQHYODSOHIdageDjnthEKdw==" saltValue="HP3B7BO7bfULa4+4TMeHP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3" customWidth="1"/>
    <col min="126" max="142" width="0" style="242" hidden="1" customWidth="1"/>
    <col min="143" max="16384" width="9" style="242" hidden="1"/>
  </cols>
  <sheetData>
    <row r="1" spans="1:125" ht="13.5" customHeight="1" x14ac:dyDescent="0.2">
      <c r="A1" s="242"/>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2"/>
      <c r="CP1" s="242"/>
      <c r="CQ1" s="242"/>
      <c r="CR1" s="242"/>
      <c r="CS1" s="242"/>
      <c r="CT1" s="242"/>
      <c r="CU1" s="242"/>
      <c r="CV1" s="242"/>
      <c r="CW1" s="242"/>
      <c r="CX1" s="242"/>
      <c r="CY1" s="242"/>
      <c r="CZ1" s="242"/>
      <c r="DA1" s="242"/>
      <c r="DB1" s="242"/>
      <c r="DC1" s="242"/>
      <c r="DD1" s="242"/>
      <c r="DE1" s="242"/>
      <c r="DF1" s="242"/>
      <c r="DG1" s="242"/>
      <c r="DH1" s="242"/>
      <c r="DI1" s="242"/>
      <c r="DJ1" s="242"/>
      <c r="DK1" s="242"/>
      <c r="DL1" s="242"/>
      <c r="DM1" s="242"/>
      <c r="DN1" s="242"/>
      <c r="DO1" s="242"/>
      <c r="DP1" s="242"/>
      <c r="DQ1" s="242"/>
      <c r="DR1" s="242"/>
      <c r="DS1" s="242"/>
      <c r="DT1" s="242"/>
      <c r="DU1" s="242"/>
    </row>
    <row r="2" spans="1:125" ht="13.2" x14ac:dyDescent="0.2">
      <c r="B2" s="242"/>
      <c r="T2" s="242"/>
    </row>
    <row r="3" spans="1:125" ht="13.2" x14ac:dyDescent="0.2">
      <c r="C3" s="242"/>
      <c r="D3" s="242"/>
      <c r="E3" s="242"/>
      <c r="F3" s="242"/>
      <c r="G3" s="242"/>
      <c r="H3" s="242"/>
      <c r="I3" s="242"/>
      <c r="J3" s="242"/>
      <c r="K3" s="242"/>
      <c r="L3" s="242"/>
      <c r="M3" s="242"/>
      <c r="N3" s="242"/>
      <c r="O3" s="242"/>
      <c r="P3" s="242"/>
      <c r="Q3" s="242"/>
      <c r="R3" s="242"/>
      <c r="S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2"/>
      <c r="BB3" s="242"/>
      <c r="BC3" s="242"/>
      <c r="BD3" s="242"/>
      <c r="BE3" s="242"/>
      <c r="BF3" s="242"/>
      <c r="BG3" s="242"/>
      <c r="BH3" s="242"/>
      <c r="BI3" s="242"/>
      <c r="BJ3" s="242"/>
      <c r="BK3" s="242"/>
      <c r="BL3" s="242"/>
      <c r="BM3" s="242"/>
      <c r="BN3" s="242"/>
      <c r="BO3" s="242"/>
      <c r="BP3" s="242"/>
      <c r="BQ3" s="242"/>
      <c r="BR3" s="242"/>
      <c r="BS3" s="242"/>
      <c r="BT3" s="242"/>
      <c r="BU3" s="242"/>
      <c r="BV3" s="242"/>
      <c r="BW3" s="242"/>
      <c r="BX3" s="242"/>
      <c r="BY3" s="242"/>
      <c r="BZ3" s="242"/>
      <c r="CA3" s="242"/>
      <c r="CB3" s="242"/>
      <c r="CC3" s="242"/>
      <c r="CD3" s="242"/>
      <c r="CE3" s="242"/>
      <c r="CF3" s="242"/>
      <c r="CG3" s="242"/>
      <c r="CH3" s="242"/>
      <c r="CI3" s="242"/>
      <c r="CJ3" s="242"/>
      <c r="CK3" s="242"/>
      <c r="CL3" s="242"/>
      <c r="CM3" s="242"/>
      <c r="CN3" s="242"/>
      <c r="CO3" s="242"/>
      <c r="CP3" s="242"/>
      <c r="CQ3" s="242"/>
      <c r="CR3" s="242"/>
      <c r="CS3" s="242"/>
      <c r="CT3" s="242"/>
      <c r="CU3" s="242"/>
      <c r="CV3" s="242"/>
      <c r="CW3" s="242"/>
      <c r="CX3" s="242"/>
      <c r="CY3" s="242"/>
      <c r="CZ3" s="242"/>
      <c r="DA3" s="242"/>
      <c r="DB3" s="242"/>
      <c r="DC3" s="242"/>
      <c r="DD3" s="242"/>
      <c r="DE3" s="242"/>
      <c r="DF3" s="242"/>
      <c r="DG3" s="242"/>
      <c r="DH3" s="242"/>
      <c r="DI3" s="242"/>
      <c r="DJ3" s="242"/>
      <c r="DK3" s="242"/>
      <c r="DL3" s="242"/>
      <c r="DM3" s="242"/>
      <c r="DN3" s="242"/>
      <c r="DO3" s="242"/>
      <c r="DP3" s="242"/>
      <c r="DQ3" s="242"/>
      <c r="DR3" s="242"/>
      <c r="DS3" s="242"/>
      <c r="DT3" s="242"/>
      <c r="DU3" s="242"/>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2"/>
      <c r="G33" s="242"/>
      <c r="I33" s="242"/>
    </row>
    <row r="34" spans="2:125" ht="13.2" x14ac:dyDescent="0.2">
      <c r="C34" s="242"/>
      <c r="P34" s="242"/>
      <c r="R34" s="242"/>
      <c r="U34" s="242"/>
    </row>
    <row r="35" spans="2:125" ht="13.2" x14ac:dyDescent="0.2">
      <c r="D35" s="242"/>
      <c r="E35" s="242"/>
      <c r="T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242"/>
      <c r="BC35" s="242"/>
      <c r="BD35" s="242"/>
      <c r="BE35" s="242"/>
      <c r="BF35" s="242"/>
      <c r="BG35" s="242"/>
      <c r="BH35" s="242"/>
      <c r="BI35" s="242"/>
      <c r="BJ35" s="242"/>
      <c r="BK35" s="242"/>
      <c r="BL35" s="242"/>
      <c r="BM35" s="242"/>
      <c r="BN35" s="242"/>
      <c r="BO35" s="242"/>
      <c r="BP35" s="242"/>
      <c r="BQ35" s="242"/>
      <c r="BR35" s="242"/>
      <c r="BS35" s="242"/>
      <c r="BT35" s="242"/>
      <c r="BU35" s="242"/>
      <c r="BV35" s="242"/>
      <c r="BW35" s="242"/>
      <c r="BX35" s="242"/>
      <c r="BY35" s="242"/>
      <c r="BZ35" s="242"/>
      <c r="CA35" s="242"/>
      <c r="CB35" s="242"/>
      <c r="CC35" s="242"/>
      <c r="CD35" s="242"/>
      <c r="CE35" s="242"/>
      <c r="CF35" s="242"/>
      <c r="CG35" s="242"/>
      <c r="CH35" s="242"/>
      <c r="CI35" s="242"/>
      <c r="CJ35" s="242"/>
      <c r="CK35" s="242"/>
      <c r="CL35" s="242"/>
      <c r="CM35" s="242"/>
      <c r="CN35" s="242"/>
      <c r="CO35" s="242"/>
      <c r="CP35" s="242"/>
      <c r="CQ35" s="242"/>
      <c r="CR35" s="242"/>
      <c r="CS35" s="242"/>
      <c r="CT35" s="242"/>
      <c r="CU35" s="242"/>
      <c r="CV35" s="242"/>
      <c r="CW35" s="242"/>
      <c r="CX35" s="242"/>
      <c r="CY35" s="242"/>
      <c r="CZ35" s="242"/>
      <c r="DA35" s="242"/>
      <c r="DB35" s="242"/>
      <c r="DC35" s="242"/>
      <c r="DD35" s="242"/>
      <c r="DE35" s="242"/>
      <c r="DF35" s="242"/>
      <c r="DG35" s="242"/>
      <c r="DH35" s="242"/>
      <c r="DI35" s="242"/>
      <c r="DJ35" s="242"/>
      <c r="DK35" s="242"/>
      <c r="DL35" s="242"/>
      <c r="DM35" s="242"/>
      <c r="DN35" s="242"/>
      <c r="DO35" s="242"/>
      <c r="DP35" s="242"/>
      <c r="DQ35" s="242"/>
      <c r="DR35" s="242"/>
      <c r="DS35" s="242"/>
      <c r="DT35" s="242"/>
      <c r="DU35" s="242"/>
    </row>
    <row r="36" spans="2:125" ht="13.2" x14ac:dyDescent="0.2">
      <c r="F36" s="242"/>
      <c r="H36" s="242"/>
      <c r="J36" s="242"/>
      <c r="K36" s="242"/>
      <c r="L36" s="242"/>
      <c r="M36" s="242"/>
      <c r="N36" s="242"/>
      <c r="O36" s="242"/>
      <c r="Q36" s="242"/>
      <c r="S36" s="242"/>
      <c r="V36" s="242"/>
    </row>
    <row r="37" spans="2:125" ht="13.2" x14ac:dyDescent="0.2"/>
    <row r="38" spans="2:125" ht="13.2" x14ac:dyDescent="0.2"/>
    <row r="39" spans="2:125" ht="13.2" x14ac:dyDescent="0.2"/>
    <row r="40" spans="2:125" ht="13.2" x14ac:dyDescent="0.2">
      <c r="U40" s="242"/>
    </row>
    <row r="41" spans="2:125" ht="13.2" x14ac:dyDescent="0.2">
      <c r="R41" s="242"/>
    </row>
    <row r="42" spans="2:125" ht="13.2" x14ac:dyDescent="0.2">
      <c r="T42" s="242"/>
      <c r="W42" s="242"/>
      <c r="X42" s="242"/>
      <c r="Y42" s="242"/>
      <c r="Z42" s="242"/>
      <c r="AA42" s="242"/>
      <c r="AB42" s="242"/>
      <c r="AC42" s="242"/>
      <c r="AD42" s="242"/>
      <c r="AE42" s="242"/>
      <c r="AF42" s="242"/>
      <c r="AG42" s="242"/>
      <c r="AH42" s="242"/>
      <c r="AI42" s="242"/>
      <c r="AJ42" s="242"/>
      <c r="AK42" s="242"/>
      <c r="AL42" s="242"/>
      <c r="AM42" s="242"/>
      <c r="AN42" s="242"/>
      <c r="AO42" s="242"/>
      <c r="AP42" s="242"/>
      <c r="AQ42" s="242"/>
      <c r="AR42" s="242"/>
      <c r="AS42" s="242"/>
      <c r="AT42" s="242"/>
      <c r="AU42" s="242"/>
      <c r="AV42" s="242"/>
      <c r="AW42" s="242"/>
      <c r="AX42" s="242"/>
      <c r="AY42" s="242"/>
      <c r="AZ42" s="242"/>
      <c r="BA42" s="242"/>
      <c r="BB42" s="242"/>
      <c r="BC42" s="242"/>
      <c r="BD42" s="242"/>
      <c r="BE42" s="242"/>
      <c r="BF42" s="242"/>
      <c r="BG42" s="242"/>
      <c r="BH42" s="242"/>
      <c r="BI42" s="242"/>
      <c r="BJ42" s="242"/>
      <c r="BK42" s="242"/>
      <c r="BL42" s="242"/>
      <c r="BM42" s="242"/>
      <c r="BN42" s="242"/>
      <c r="BO42" s="242"/>
      <c r="BP42" s="242"/>
      <c r="BQ42" s="242"/>
      <c r="BR42" s="242"/>
      <c r="BS42" s="242"/>
      <c r="BT42" s="242"/>
      <c r="BU42" s="242"/>
      <c r="BV42" s="242"/>
      <c r="BW42" s="242"/>
      <c r="BX42" s="242"/>
      <c r="BY42" s="242"/>
      <c r="BZ42" s="242"/>
      <c r="CA42" s="242"/>
      <c r="CB42" s="242"/>
      <c r="CC42" s="242"/>
      <c r="CD42" s="242"/>
      <c r="CE42" s="242"/>
      <c r="CF42" s="242"/>
      <c r="CG42" s="242"/>
      <c r="CH42" s="242"/>
      <c r="CI42" s="242"/>
      <c r="CJ42" s="242"/>
      <c r="CK42" s="242"/>
      <c r="CL42" s="242"/>
      <c r="CM42" s="242"/>
      <c r="CN42" s="242"/>
      <c r="CO42" s="242"/>
      <c r="CP42" s="242"/>
      <c r="CQ42" s="242"/>
      <c r="CR42" s="242"/>
      <c r="CS42" s="242"/>
      <c r="CT42" s="242"/>
      <c r="CU42" s="242"/>
      <c r="CV42" s="242"/>
      <c r="CW42" s="242"/>
      <c r="CX42" s="242"/>
      <c r="CY42" s="242"/>
      <c r="CZ42" s="242"/>
      <c r="DA42" s="242"/>
      <c r="DB42" s="242"/>
      <c r="DC42" s="242"/>
      <c r="DD42" s="242"/>
      <c r="DE42" s="242"/>
      <c r="DF42" s="242"/>
      <c r="DG42" s="242"/>
      <c r="DH42" s="242"/>
      <c r="DI42" s="242"/>
      <c r="DJ42" s="242"/>
      <c r="DK42" s="242"/>
      <c r="DL42" s="242"/>
      <c r="DM42" s="242"/>
      <c r="DN42" s="242"/>
      <c r="DO42" s="242"/>
      <c r="DP42" s="242"/>
      <c r="DQ42" s="242"/>
      <c r="DR42" s="242"/>
      <c r="DS42" s="242"/>
      <c r="DT42" s="242"/>
      <c r="DU42" s="242"/>
    </row>
    <row r="43" spans="2:125" ht="13.2" x14ac:dyDescent="0.2">
      <c r="Q43" s="242"/>
      <c r="S43" s="242"/>
      <c r="V43" s="242"/>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3" t="s">
        <v>477</v>
      </c>
    </row>
  </sheetData>
  <sheetProtection algorithmName="SHA-512" hashValue="iqFCa7mwUC2KlZiH2ekGp+/rwFTtRtHTJ+mWbTyKevceS1Kof5MU86FM53Ive8ehlXLj3RqCB5t9eCqfWce3ig==" saltValue="64Qbrj4/c8oyysPNchVpa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75" t="s">
        <v>3</v>
      </c>
      <c r="D47" s="1175"/>
      <c r="E47" s="1176"/>
      <c r="F47" s="11">
        <v>28.49</v>
      </c>
      <c r="G47" s="12">
        <v>32.26</v>
      </c>
      <c r="H47" s="12">
        <v>40.97</v>
      </c>
      <c r="I47" s="12">
        <v>43.35</v>
      </c>
      <c r="J47" s="13">
        <v>42.77</v>
      </c>
    </row>
    <row r="48" spans="2:10" ht="57.75" customHeight="1" x14ac:dyDescent="0.2">
      <c r="B48" s="14"/>
      <c r="C48" s="1177" t="s">
        <v>4</v>
      </c>
      <c r="D48" s="1177"/>
      <c r="E48" s="1178"/>
      <c r="F48" s="15">
        <v>5.39</v>
      </c>
      <c r="G48" s="16">
        <v>10.85</v>
      </c>
      <c r="H48" s="16">
        <v>6.76</v>
      </c>
      <c r="I48" s="16">
        <v>2.14</v>
      </c>
      <c r="J48" s="17">
        <v>5.0199999999999996</v>
      </c>
    </row>
    <row r="49" spans="2:10" ht="57.75" customHeight="1" thickBot="1" x14ac:dyDescent="0.25">
      <c r="B49" s="18"/>
      <c r="C49" s="1179" t="s">
        <v>5</v>
      </c>
      <c r="D49" s="1179"/>
      <c r="E49" s="1180"/>
      <c r="F49" s="19">
        <v>4.78</v>
      </c>
      <c r="G49" s="20">
        <v>11.14</v>
      </c>
      <c r="H49" s="20">
        <v>3.84</v>
      </c>
      <c r="I49" s="20" t="s">
        <v>532</v>
      </c>
      <c r="J49" s="21">
        <v>4.08</v>
      </c>
    </row>
    <row r="50" spans="2:10" ht="13.2" x14ac:dyDescent="0.2"/>
  </sheetData>
  <sheetProtection algorithmName="SHA-512" hashValue="8wILqB5dYyrtgGghxUoa5Db6afuW3qcU8Makx0Zcp61whxQW45SdmCLO7ioRXPzpnssu02Sa8KjsnXmmYytzLg==" saltValue="DUcZ4Mftg7tk2hveSdj09A=="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87" t="s">
        <v>533</v>
      </c>
      <c r="D34" s="1187"/>
      <c r="E34" s="1188"/>
      <c r="F34" s="32">
        <v>7.57</v>
      </c>
      <c r="G34" s="33">
        <v>8.3000000000000007</v>
      </c>
      <c r="H34" s="33">
        <v>8.4</v>
      </c>
      <c r="I34" s="33">
        <v>7.23</v>
      </c>
      <c r="J34" s="34">
        <v>6.08</v>
      </c>
      <c r="K34" s="22"/>
      <c r="L34" s="22"/>
      <c r="M34" s="22"/>
      <c r="N34" s="22"/>
      <c r="O34" s="22"/>
      <c r="P34" s="22"/>
    </row>
    <row r="35" spans="1:16" ht="39" customHeight="1" x14ac:dyDescent="0.2">
      <c r="A35" s="22"/>
      <c r="B35" s="35"/>
      <c r="C35" s="1181" t="s">
        <v>534</v>
      </c>
      <c r="D35" s="1182"/>
      <c r="E35" s="1183"/>
      <c r="F35" s="36">
        <v>5.39</v>
      </c>
      <c r="G35" s="37">
        <v>10.84</v>
      </c>
      <c r="H35" s="37">
        <v>6.76</v>
      </c>
      <c r="I35" s="37">
        <v>2.13</v>
      </c>
      <c r="J35" s="38">
        <v>5.0199999999999996</v>
      </c>
      <c r="K35" s="22"/>
      <c r="L35" s="22"/>
      <c r="M35" s="22"/>
      <c r="N35" s="22"/>
      <c r="O35" s="22"/>
      <c r="P35" s="22"/>
    </row>
    <row r="36" spans="1:16" ht="39" customHeight="1" x14ac:dyDescent="0.2">
      <c r="A36" s="22"/>
      <c r="B36" s="35"/>
      <c r="C36" s="1181" t="s">
        <v>535</v>
      </c>
      <c r="D36" s="1182"/>
      <c r="E36" s="1183"/>
      <c r="F36" s="36">
        <v>0.28999999999999998</v>
      </c>
      <c r="G36" s="37">
        <v>1.22</v>
      </c>
      <c r="H36" s="37">
        <v>1.85</v>
      </c>
      <c r="I36" s="37">
        <v>1.82</v>
      </c>
      <c r="J36" s="38">
        <v>1.42</v>
      </c>
      <c r="K36" s="22"/>
      <c r="L36" s="22"/>
      <c r="M36" s="22"/>
      <c r="N36" s="22"/>
      <c r="O36" s="22"/>
      <c r="P36" s="22"/>
    </row>
    <row r="37" spans="1:16" ht="39" customHeight="1" x14ac:dyDescent="0.2">
      <c r="A37" s="22"/>
      <c r="B37" s="35"/>
      <c r="C37" s="1181" t="s">
        <v>536</v>
      </c>
      <c r="D37" s="1182"/>
      <c r="E37" s="1183"/>
      <c r="F37" s="36">
        <v>0.2</v>
      </c>
      <c r="G37" s="37">
        <v>1.2</v>
      </c>
      <c r="H37" s="37">
        <v>1.03</v>
      </c>
      <c r="I37" s="37">
        <v>0.98</v>
      </c>
      <c r="J37" s="38">
        <v>0.85</v>
      </c>
      <c r="K37" s="22"/>
      <c r="L37" s="22"/>
      <c r="M37" s="22"/>
      <c r="N37" s="22"/>
      <c r="O37" s="22"/>
      <c r="P37" s="22"/>
    </row>
    <row r="38" spans="1:16" ht="39" customHeight="1" x14ac:dyDescent="0.2">
      <c r="A38" s="22"/>
      <c r="B38" s="35"/>
      <c r="C38" s="1181" t="s">
        <v>537</v>
      </c>
      <c r="D38" s="1182"/>
      <c r="E38" s="1183"/>
      <c r="F38" s="36">
        <v>0.94</v>
      </c>
      <c r="G38" s="37">
        <v>1</v>
      </c>
      <c r="H38" s="37">
        <v>0.56000000000000005</v>
      </c>
      <c r="I38" s="37">
        <v>0.66</v>
      </c>
      <c r="J38" s="38">
        <v>0.76</v>
      </c>
      <c r="K38" s="22"/>
      <c r="L38" s="22"/>
      <c r="M38" s="22"/>
      <c r="N38" s="22"/>
      <c r="O38" s="22"/>
      <c r="P38" s="22"/>
    </row>
    <row r="39" spans="1:16" ht="39" customHeight="1" x14ac:dyDescent="0.2">
      <c r="A39" s="22"/>
      <c r="B39" s="35"/>
      <c r="C39" s="1181" t="s">
        <v>538</v>
      </c>
      <c r="D39" s="1182"/>
      <c r="E39" s="1183"/>
      <c r="F39" s="36">
        <v>0</v>
      </c>
      <c r="G39" s="37">
        <v>0</v>
      </c>
      <c r="H39" s="37">
        <v>0</v>
      </c>
      <c r="I39" s="37">
        <v>0</v>
      </c>
      <c r="J39" s="38">
        <v>0.09</v>
      </c>
      <c r="K39" s="22"/>
      <c r="L39" s="22"/>
      <c r="M39" s="22"/>
      <c r="N39" s="22"/>
      <c r="O39" s="22"/>
      <c r="P39" s="22"/>
    </row>
    <row r="40" spans="1:16" ht="39" customHeight="1" x14ac:dyDescent="0.2">
      <c r="A40" s="22"/>
      <c r="B40" s="35"/>
      <c r="C40" s="1181" t="s">
        <v>539</v>
      </c>
      <c r="D40" s="1182"/>
      <c r="E40" s="1183"/>
      <c r="F40" s="36">
        <v>1.55</v>
      </c>
      <c r="G40" s="37">
        <v>1.1299999999999999</v>
      </c>
      <c r="H40" s="37">
        <v>0.49</v>
      </c>
      <c r="I40" s="37">
        <v>0.04</v>
      </c>
      <c r="J40" s="38">
        <v>0.06</v>
      </c>
      <c r="K40" s="22"/>
      <c r="L40" s="22"/>
      <c r="M40" s="22"/>
      <c r="N40" s="22"/>
      <c r="O40" s="22"/>
      <c r="P40" s="22"/>
    </row>
    <row r="41" spans="1:16" ht="39" customHeight="1" x14ac:dyDescent="0.2">
      <c r="A41" s="22"/>
      <c r="B41" s="35"/>
      <c r="C41" s="1181" t="s">
        <v>540</v>
      </c>
      <c r="D41" s="1182"/>
      <c r="E41" s="1183"/>
      <c r="F41" s="36">
        <v>0.01</v>
      </c>
      <c r="G41" s="37">
        <v>0</v>
      </c>
      <c r="H41" s="37">
        <v>0</v>
      </c>
      <c r="I41" s="37">
        <v>0.01</v>
      </c>
      <c r="J41" s="38">
        <v>0</v>
      </c>
      <c r="K41" s="22"/>
      <c r="L41" s="22"/>
      <c r="M41" s="22"/>
      <c r="N41" s="22"/>
      <c r="O41" s="22"/>
      <c r="P41" s="22"/>
    </row>
    <row r="42" spans="1:16" ht="39" customHeight="1" x14ac:dyDescent="0.2">
      <c r="A42" s="22"/>
      <c r="B42" s="39"/>
      <c r="C42" s="1181" t="s">
        <v>541</v>
      </c>
      <c r="D42" s="1182"/>
      <c r="E42" s="1183"/>
      <c r="F42" s="36" t="s">
        <v>489</v>
      </c>
      <c r="G42" s="37" t="s">
        <v>489</v>
      </c>
      <c r="H42" s="37" t="s">
        <v>489</v>
      </c>
      <c r="I42" s="37" t="s">
        <v>489</v>
      </c>
      <c r="J42" s="38" t="s">
        <v>489</v>
      </c>
      <c r="K42" s="22"/>
      <c r="L42" s="22"/>
      <c r="M42" s="22"/>
      <c r="N42" s="22"/>
      <c r="O42" s="22"/>
      <c r="P42" s="22"/>
    </row>
    <row r="43" spans="1:16" ht="39" customHeight="1" thickBot="1" x14ac:dyDescent="0.25">
      <c r="A43" s="22"/>
      <c r="B43" s="40"/>
      <c r="C43" s="1184" t="s">
        <v>542</v>
      </c>
      <c r="D43" s="1185"/>
      <c r="E43" s="1186"/>
      <c r="F43" s="41" t="s">
        <v>489</v>
      </c>
      <c r="G43" s="42" t="s">
        <v>489</v>
      </c>
      <c r="H43" s="42" t="s">
        <v>489</v>
      </c>
      <c r="I43" s="42" t="s">
        <v>489</v>
      </c>
      <c r="J43" s="43" t="s">
        <v>489</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DlZO0/8D2Pm8nuKS/gset3voFgDXzp2tmKaurNqqKwt7/90dKFTFSvw96xPbaIwU4488p5z4aarVCszK8Qszog==" saltValue="NS0wftXP+0kFFGeNjT2vL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2">
      <c r="A45" s="48"/>
      <c r="B45" s="1212" t="s">
        <v>9</v>
      </c>
      <c r="C45" s="1213"/>
      <c r="D45" s="58"/>
      <c r="E45" s="1218" t="s">
        <v>10</v>
      </c>
      <c r="F45" s="1218"/>
      <c r="G45" s="1218"/>
      <c r="H45" s="1218"/>
      <c r="I45" s="1218"/>
      <c r="J45" s="1219"/>
      <c r="K45" s="59">
        <v>2684</v>
      </c>
      <c r="L45" s="60">
        <v>2685</v>
      </c>
      <c r="M45" s="60">
        <v>2752</v>
      </c>
      <c r="N45" s="60">
        <v>2771</v>
      </c>
      <c r="O45" s="61">
        <v>2681</v>
      </c>
      <c r="P45" s="48"/>
      <c r="Q45" s="48"/>
      <c r="R45" s="48"/>
      <c r="S45" s="48"/>
      <c r="T45" s="48"/>
      <c r="U45" s="48"/>
    </row>
    <row r="46" spans="1:21" ht="30.75" customHeight="1" x14ac:dyDescent="0.2">
      <c r="A46" s="48"/>
      <c r="B46" s="1214"/>
      <c r="C46" s="1215"/>
      <c r="D46" s="62"/>
      <c r="E46" s="1191" t="s">
        <v>11</v>
      </c>
      <c r="F46" s="1191"/>
      <c r="G46" s="1191"/>
      <c r="H46" s="1191"/>
      <c r="I46" s="1191"/>
      <c r="J46" s="1192"/>
      <c r="K46" s="63" t="s">
        <v>489</v>
      </c>
      <c r="L46" s="64" t="s">
        <v>489</v>
      </c>
      <c r="M46" s="64" t="s">
        <v>489</v>
      </c>
      <c r="N46" s="64" t="s">
        <v>489</v>
      </c>
      <c r="O46" s="65" t="s">
        <v>489</v>
      </c>
      <c r="P46" s="48"/>
      <c r="Q46" s="48"/>
      <c r="R46" s="48"/>
      <c r="S46" s="48"/>
      <c r="T46" s="48"/>
      <c r="U46" s="48"/>
    </row>
    <row r="47" spans="1:21" ht="30.75" customHeight="1" x14ac:dyDescent="0.2">
      <c r="A47" s="48"/>
      <c r="B47" s="1214"/>
      <c r="C47" s="1215"/>
      <c r="D47" s="62"/>
      <c r="E47" s="1191" t="s">
        <v>12</v>
      </c>
      <c r="F47" s="1191"/>
      <c r="G47" s="1191"/>
      <c r="H47" s="1191"/>
      <c r="I47" s="1191"/>
      <c r="J47" s="1192"/>
      <c r="K47" s="63" t="s">
        <v>489</v>
      </c>
      <c r="L47" s="64" t="s">
        <v>489</v>
      </c>
      <c r="M47" s="64" t="s">
        <v>489</v>
      </c>
      <c r="N47" s="64" t="s">
        <v>489</v>
      </c>
      <c r="O47" s="65" t="s">
        <v>489</v>
      </c>
      <c r="P47" s="48"/>
      <c r="Q47" s="48"/>
      <c r="R47" s="48"/>
      <c r="S47" s="48"/>
      <c r="T47" s="48"/>
      <c r="U47" s="48"/>
    </row>
    <row r="48" spans="1:21" ht="30.75" customHeight="1" x14ac:dyDescent="0.2">
      <c r="A48" s="48"/>
      <c r="B48" s="1214"/>
      <c r="C48" s="1215"/>
      <c r="D48" s="62"/>
      <c r="E48" s="1191" t="s">
        <v>13</v>
      </c>
      <c r="F48" s="1191"/>
      <c r="G48" s="1191"/>
      <c r="H48" s="1191"/>
      <c r="I48" s="1191"/>
      <c r="J48" s="1192"/>
      <c r="K48" s="63">
        <v>795</v>
      </c>
      <c r="L48" s="64">
        <v>802</v>
      </c>
      <c r="M48" s="64">
        <v>654</v>
      </c>
      <c r="N48" s="64">
        <v>705</v>
      </c>
      <c r="O48" s="65">
        <v>726</v>
      </c>
      <c r="P48" s="48"/>
      <c r="Q48" s="48"/>
      <c r="R48" s="48"/>
      <c r="S48" s="48"/>
      <c r="T48" s="48"/>
      <c r="U48" s="48"/>
    </row>
    <row r="49" spans="1:21" ht="30.75" customHeight="1" x14ac:dyDescent="0.2">
      <c r="A49" s="48"/>
      <c r="B49" s="1214"/>
      <c r="C49" s="1215"/>
      <c r="D49" s="62"/>
      <c r="E49" s="1191" t="s">
        <v>14</v>
      </c>
      <c r="F49" s="1191"/>
      <c r="G49" s="1191"/>
      <c r="H49" s="1191"/>
      <c r="I49" s="1191"/>
      <c r="J49" s="1192"/>
      <c r="K49" s="63">
        <v>143</v>
      </c>
      <c r="L49" s="64">
        <v>77</v>
      </c>
      <c r="M49" s="64">
        <v>10</v>
      </c>
      <c r="N49" s="64">
        <v>1</v>
      </c>
      <c r="O49" s="65">
        <v>7</v>
      </c>
      <c r="P49" s="48"/>
      <c r="Q49" s="48"/>
      <c r="R49" s="48"/>
      <c r="S49" s="48"/>
      <c r="T49" s="48"/>
      <c r="U49" s="48"/>
    </row>
    <row r="50" spans="1:21" ht="30.75" customHeight="1" x14ac:dyDescent="0.2">
      <c r="A50" s="48"/>
      <c r="B50" s="1214"/>
      <c r="C50" s="1215"/>
      <c r="D50" s="62"/>
      <c r="E50" s="1191" t="s">
        <v>15</v>
      </c>
      <c r="F50" s="1191"/>
      <c r="G50" s="1191"/>
      <c r="H50" s="1191"/>
      <c r="I50" s="1191"/>
      <c r="J50" s="1192"/>
      <c r="K50" s="63">
        <v>74</v>
      </c>
      <c r="L50" s="64">
        <v>66</v>
      </c>
      <c r="M50" s="64">
        <v>62</v>
      </c>
      <c r="N50" s="64">
        <v>53</v>
      </c>
      <c r="O50" s="65">
        <v>47</v>
      </c>
      <c r="P50" s="48"/>
      <c r="Q50" s="48"/>
      <c r="R50" s="48"/>
      <c r="S50" s="48"/>
      <c r="T50" s="48"/>
      <c r="U50" s="48"/>
    </row>
    <row r="51" spans="1:21" ht="30.75" customHeight="1" x14ac:dyDescent="0.2">
      <c r="A51" s="48"/>
      <c r="B51" s="1216"/>
      <c r="C51" s="1217"/>
      <c r="D51" s="66"/>
      <c r="E51" s="1191" t="s">
        <v>16</v>
      </c>
      <c r="F51" s="1191"/>
      <c r="G51" s="1191"/>
      <c r="H51" s="1191"/>
      <c r="I51" s="1191"/>
      <c r="J51" s="1192"/>
      <c r="K51" s="63" t="s">
        <v>489</v>
      </c>
      <c r="L51" s="64" t="s">
        <v>489</v>
      </c>
      <c r="M51" s="64" t="s">
        <v>489</v>
      </c>
      <c r="N51" s="64" t="s">
        <v>489</v>
      </c>
      <c r="O51" s="65" t="s">
        <v>489</v>
      </c>
      <c r="P51" s="48"/>
      <c r="Q51" s="48"/>
      <c r="R51" s="48"/>
      <c r="S51" s="48"/>
      <c r="T51" s="48"/>
      <c r="U51" s="48"/>
    </row>
    <row r="52" spans="1:21" ht="30.75" customHeight="1" x14ac:dyDescent="0.2">
      <c r="A52" s="48"/>
      <c r="B52" s="1189" t="s">
        <v>17</v>
      </c>
      <c r="C52" s="1190"/>
      <c r="D52" s="66"/>
      <c r="E52" s="1191" t="s">
        <v>18</v>
      </c>
      <c r="F52" s="1191"/>
      <c r="G52" s="1191"/>
      <c r="H52" s="1191"/>
      <c r="I52" s="1191"/>
      <c r="J52" s="1192"/>
      <c r="K52" s="63">
        <v>2724</v>
      </c>
      <c r="L52" s="64">
        <v>2488</v>
      </c>
      <c r="M52" s="64">
        <v>2561</v>
      </c>
      <c r="N52" s="64">
        <v>2644</v>
      </c>
      <c r="O52" s="65">
        <v>2638</v>
      </c>
      <c r="P52" s="48"/>
      <c r="Q52" s="48"/>
      <c r="R52" s="48"/>
      <c r="S52" s="48"/>
      <c r="T52" s="48"/>
      <c r="U52" s="48"/>
    </row>
    <row r="53" spans="1:21" ht="30.75" customHeight="1" thickBot="1" x14ac:dyDescent="0.25">
      <c r="A53" s="48"/>
      <c r="B53" s="1193" t="s">
        <v>19</v>
      </c>
      <c r="C53" s="1194"/>
      <c r="D53" s="67"/>
      <c r="E53" s="1195" t="s">
        <v>20</v>
      </c>
      <c r="F53" s="1195"/>
      <c r="G53" s="1195"/>
      <c r="H53" s="1195"/>
      <c r="I53" s="1195"/>
      <c r="J53" s="1196"/>
      <c r="K53" s="68">
        <v>972</v>
      </c>
      <c r="L53" s="69">
        <v>1142</v>
      </c>
      <c r="M53" s="69">
        <v>917</v>
      </c>
      <c r="N53" s="69">
        <v>886</v>
      </c>
      <c r="O53" s="70">
        <v>823</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543</v>
      </c>
      <c r="L57" s="81" t="s">
        <v>544</v>
      </c>
      <c r="M57" s="81" t="s">
        <v>545</v>
      </c>
      <c r="N57" s="81" t="s">
        <v>546</v>
      </c>
      <c r="O57" s="82" t="s">
        <v>547</v>
      </c>
      <c r="P57" s="48"/>
      <c r="Q57" s="48"/>
      <c r="R57" s="48"/>
      <c r="S57" s="48"/>
      <c r="T57" s="48"/>
      <c r="U57" s="48"/>
    </row>
    <row r="58" spans="1:21" ht="31.5" customHeight="1" x14ac:dyDescent="0.2">
      <c r="B58" s="1197" t="s">
        <v>24</v>
      </c>
      <c r="C58" s="1198"/>
      <c r="D58" s="1203" t="s">
        <v>25</v>
      </c>
      <c r="E58" s="1204"/>
      <c r="F58" s="1204"/>
      <c r="G58" s="1204"/>
      <c r="H58" s="1204"/>
      <c r="I58" s="1204"/>
      <c r="J58" s="1205"/>
      <c r="K58" s="83"/>
      <c r="L58" s="84"/>
      <c r="M58" s="84"/>
      <c r="N58" s="84"/>
      <c r="O58" s="85"/>
    </row>
    <row r="59" spans="1:21" ht="31.5" customHeight="1" x14ac:dyDescent="0.2">
      <c r="B59" s="1199"/>
      <c r="C59" s="1200"/>
      <c r="D59" s="1206" t="s">
        <v>26</v>
      </c>
      <c r="E59" s="1207"/>
      <c r="F59" s="1207"/>
      <c r="G59" s="1207"/>
      <c r="H59" s="1207"/>
      <c r="I59" s="1207"/>
      <c r="J59" s="1208"/>
      <c r="K59" s="86"/>
      <c r="L59" s="87"/>
      <c r="M59" s="87"/>
      <c r="N59" s="87"/>
      <c r="O59" s="88"/>
    </row>
    <row r="60" spans="1:21" ht="31.5" customHeight="1" thickBot="1" x14ac:dyDescent="0.25">
      <c r="B60" s="1201"/>
      <c r="C60" s="1202"/>
      <c r="D60" s="1209" t="s">
        <v>27</v>
      </c>
      <c r="E60" s="1210"/>
      <c r="F60" s="1210"/>
      <c r="G60" s="1210"/>
      <c r="H60" s="1210"/>
      <c r="I60" s="1210"/>
      <c r="J60" s="1211"/>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dnK/Mz17G2j0YVyfpdT9dG/lOTlIuzd5pKUA0Nx0N3nLP+tvtOXjL7bPI7DJ0l2TZbeNBB06YfVn+MqkYyHRSA==" saltValue="qWbZFQh6I4mF6/y1b0P1l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527</v>
      </c>
      <c r="J40" s="103" t="s">
        <v>528</v>
      </c>
      <c r="K40" s="103" t="s">
        <v>529</v>
      </c>
      <c r="L40" s="103" t="s">
        <v>530</v>
      </c>
      <c r="M40" s="104" t="s">
        <v>531</v>
      </c>
    </row>
    <row r="41" spans="2:13" ht="27.75" customHeight="1" x14ac:dyDescent="0.2">
      <c r="B41" s="1232" t="s">
        <v>30</v>
      </c>
      <c r="C41" s="1233"/>
      <c r="D41" s="105"/>
      <c r="E41" s="1234" t="s">
        <v>31</v>
      </c>
      <c r="F41" s="1234"/>
      <c r="G41" s="1234"/>
      <c r="H41" s="1235"/>
      <c r="I41" s="338">
        <v>30750</v>
      </c>
      <c r="J41" s="339">
        <v>30586</v>
      </c>
      <c r="K41" s="339">
        <v>31825</v>
      </c>
      <c r="L41" s="339">
        <v>29886</v>
      </c>
      <c r="M41" s="340">
        <v>32553</v>
      </c>
    </row>
    <row r="42" spans="2:13" ht="27.75" customHeight="1" x14ac:dyDescent="0.2">
      <c r="B42" s="1222"/>
      <c r="C42" s="1223"/>
      <c r="D42" s="106"/>
      <c r="E42" s="1226" t="s">
        <v>32</v>
      </c>
      <c r="F42" s="1226"/>
      <c r="G42" s="1226"/>
      <c r="H42" s="1227"/>
      <c r="I42" s="341">
        <v>462</v>
      </c>
      <c r="J42" s="342">
        <v>425</v>
      </c>
      <c r="K42" s="342">
        <v>365</v>
      </c>
      <c r="L42" s="342">
        <v>324</v>
      </c>
      <c r="M42" s="343">
        <v>283</v>
      </c>
    </row>
    <row r="43" spans="2:13" ht="27.75" customHeight="1" x14ac:dyDescent="0.2">
      <c r="B43" s="1222"/>
      <c r="C43" s="1223"/>
      <c r="D43" s="106"/>
      <c r="E43" s="1226" t="s">
        <v>33</v>
      </c>
      <c r="F43" s="1226"/>
      <c r="G43" s="1226"/>
      <c r="H43" s="1227"/>
      <c r="I43" s="341">
        <v>8012</v>
      </c>
      <c r="J43" s="342">
        <v>7753</v>
      </c>
      <c r="K43" s="342">
        <v>7084</v>
      </c>
      <c r="L43" s="342">
        <v>7043</v>
      </c>
      <c r="M43" s="343">
        <v>7074</v>
      </c>
    </row>
    <row r="44" spans="2:13" ht="27.75" customHeight="1" x14ac:dyDescent="0.2">
      <c r="B44" s="1222"/>
      <c r="C44" s="1223"/>
      <c r="D44" s="106"/>
      <c r="E44" s="1226" t="s">
        <v>34</v>
      </c>
      <c r="F44" s="1226"/>
      <c r="G44" s="1226"/>
      <c r="H44" s="1227"/>
      <c r="I44" s="341">
        <v>113</v>
      </c>
      <c r="J44" s="342">
        <v>152</v>
      </c>
      <c r="K44" s="342">
        <v>865</v>
      </c>
      <c r="L44" s="342">
        <v>813</v>
      </c>
      <c r="M44" s="343">
        <v>466</v>
      </c>
    </row>
    <row r="45" spans="2:13" ht="27.75" customHeight="1" x14ac:dyDescent="0.2">
      <c r="B45" s="1222"/>
      <c r="C45" s="1223"/>
      <c r="D45" s="106"/>
      <c r="E45" s="1226" t="s">
        <v>35</v>
      </c>
      <c r="F45" s="1226"/>
      <c r="G45" s="1226"/>
      <c r="H45" s="1227"/>
      <c r="I45" s="341">
        <v>3982</v>
      </c>
      <c r="J45" s="342">
        <v>4163</v>
      </c>
      <c r="K45" s="342">
        <v>4116</v>
      </c>
      <c r="L45" s="342">
        <v>4158</v>
      </c>
      <c r="M45" s="343">
        <v>4206</v>
      </c>
    </row>
    <row r="46" spans="2:13" ht="27.75" customHeight="1" x14ac:dyDescent="0.2">
      <c r="B46" s="1222"/>
      <c r="C46" s="1223"/>
      <c r="D46" s="107"/>
      <c r="E46" s="1226" t="s">
        <v>36</v>
      </c>
      <c r="F46" s="1226"/>
      <c r="G46" s="1226"/>
      <c r="H46" s="1227"/>
      <c r="I46" s="341">
        <v>0</v>
      </c>
      <c r="J46" s="342">
        <v>0</v>
      </c>
      <c r="K46" s="342">
        <v>0</v>
      </c>
      <c r="L46" s="342">
        <v>2</v>
      </c>
      <c r="M46" s="343">
        <v>0</v>
      </c>
    </row>
    <row r="47" spans="2:13" ht="27.75" customHeight="1" x14ac:dyDescent="0.2">
      <c r="B47" s="1222"/>
      <c r="C47" s="1223"/>
      <c r="D47" s="108"/>
      <c r="E47" s="1236" t="s">
        <v>37</v>
      </c>
      <c r="F47" s="1237"/>
      <c r="G47" s="1237"/>
      <c r="H47" s="1238"/>
      <c r="I47" s="341" t="s">
        <v>489</v>
      </c>
      <c r="J47" s="342" t="s">
        <v>489</v>
      </c>
      <c r="K47" s="342" t="s">
        <v>489</v>
      </c>
      <c r="L47" s="342" t="s">
        <v>489</v>
      </c>
      <c r="M47" s="343" t="s">
        <v>489</v>
      </c>
    </row>
    <row r="48" spans="2:13" ht="27.75" customHeight="1" x14ac:dyDescent="0.2">
      <c r="B48" s="1222"/>
      <c r="C48" s="1223"/>
      <c r="D48" s="106"/>
      <c r="E48" s="1226" t="s">
        <v>38</v>
      </c>
      <c r="F48" s="1226"/>
      <c r="G48" s="1226"/>
      <c r="H48" s="1227"/>
      <c r="I48" s="341" t="s">
        <v>489</v>
      </c>
      <c r="J48" s="342" t="s">
        <v>489</v>
      </c>
      <c r="K48" s="342" t="s">
        <v>489</v>
      </c>
      <c r="L48" s="342" t="s">
        <v>489</v>
      </c>
      <c r="M48" s="343" t="s">
        <v>489</v>
      </c>
    </row>
    <row r="49" spans="2:13" ht="27.75" customHeight="1" x14ac:dyDescent="0.2">
      <c r="B49" s="1224"/>
      <c r="C49" s="1225"/>
      <c r="D49" s="106"/>
      <c r="E49" s="1226" t="s">
        <v>39</v>
      </c>
      <c r="F49" s="1226"/>
      <c r="G49" s="1226"/>
      <c r="H49" s="1227"/>
      <c r="I49" s="341" t="s">
        <v>489</v>
      </c>
      <c r="J49" s="342" t="s">
        <v>489</v>
      </c>
      <c r="K49" s="342" t="s">
        <v>489</v>
      </c>
      <c r="L49" s="342" t="s">
        <v>489</v>
      </c>
      <c r="M49" s="343" t="s">
        <v>489</v>
      </c>
    </row>
    <row r="50" spans="2:13" ht="27.75" customHeight="1" x14ac:dyDescent="0.2">
      <c r="B50" s="1220" t="s">
        <v>40</v>
      </c>
      <c r="C50" s="1221"/>
      <c r="D50" s="109"/>
      <c r="E50" s="1226" t="s">
        <v>41</v>
      </c>
      <c r="F50" s="1226"/>
      <c r="G50" s="1226"/>
      <c r="H50" s="1227"/>
      <c r="I50" s="341">
        <v>9558</v>
      </c>
      <c r="J50" s="342">
        <v>12829</v>
      </c>
      <c r="K50" s="342">
        <v>14638</v>
      </c>
      <c r="L50" s="342">
        <v>15808</v>
      </c>
      <c r="M50" s="343">
        <v>15342</v>
      </c>
    </row>
    <row r="51" spans="2:13" ht="27.75" customHeight="1" x14ac:dyDescent="0.2">
      <c r="B51" s="1222"/>
      <c r="C51" s="1223"/>
      <c r="D51" s="106"/>
      <c r="E51" s="1226" t="s">
        <v>42</v>
      </c>
      <c r="F51" s="1226"/>
      <c r="G51" s="1226"/>
      <c r="H51" s="1227"/>
      <c r="I51" s="341">
        <v>3112</v>
      </c>
      <c r="J51" s="342">
        <v>3020</v>
      </c>
      <c r="K51" s="342">
        <v>2932</v>
      </c>
      <c r="L51" s="342">
        <v>2691</v>
      </c>
      <c r="M51" s="343">
        <v>2929</v>
      </c>
    </row>
    <row r="52" spans="2:13" ht="27.75" customHeight="1" x14ac:dyDescent="0.2">
      <c r="B52" s="1224"/>
      <c r="C52" s="1225"/>
      <c r="D52" s="106"/>
      <c r="E52" s="1226" t="s">
        <v>43</v>
      </c>
      <c r="F52" s="1226"/>
      <c r="G52" s="1226"/>
      <c r="H52" s="1227"/>
      <c r="I52" s="341">
        <v>28568</v>
      </c>
      <c r="J52" s="342">
        <v>27512</v>
      </c>
      <c r="K52" s="342">
        <v>28756</v>
      </c>
      <c r="L52" s="342">
        <v>27132</v>
      </c>
      <c r="M52" s="343">
        <v>27169</v>
      </c>
    </row>
    <row r="53" spans="2:13" ht="27.75" customHeight="1" thickBot="1" x14ac:dyDescent="0.25">
      <c r="B53" s="1228" t="s">
        <v>19</v>
      </c>
      <c r="C53" s="1229"/>
      <c r="D53" s="110"/>
      <c r="E53" s="1230" t="s">
        <v>44</v>
      </c>
      <c r="F53" s="1230"/>
      <c r="G53" s="1230"/>
      <c r="H53" s="1231"/>
      <c r="I53" s="344">
        <v>2081</v>
      </c>
      <c r="J53" s="345">
        <v>-283</v>
      </c>
      <c r="K53" s="345">
        <v>-2071</v>
      </c>
      <c r="L53" s="345">
        <v>-3404</v>
      </c>
      <c r="M53" s="346">
        <v>-857</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OkM4rt/AZ/Jyhq0o4lOQRGHgcc1Y+Afo/aUjpt0WBAlnA1aYARnb/N9R9pgW/0QLaJw+XL7fdOfIcVfeGG+BBw==" saltValue="uuNGeyN9HU4acfNErFUKM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C0B58-1B9A-48AE-8F4C-9A4E0A12EDBC}">
  <sheetPr>
    <pageSetUpPr fitToPage="1"/>
  </sheetPr>
  <dimension ref="B1:W64"/>
  <sheetViews>
    <sheetView showGridLines="0" zoomScale="70" zoomScaleNormal="70" zoomScaleSheetLayoutView="100" workbookViewId="0">
      <selection activeCell="H60" sqref="H60"/>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529</v>
      </c>
      <c r="G54" s="119" t="s">
        <v>530</v>
      </c>
      <c r="H54" s="120" t="s">
        <v>531</v>
      </c>
    </row>
    <row r="55" spans="2:8" ht="52.5" customHeight="1" x14ac:dyDescent="0.2">
      <c r="B55" s="359"/>
      <c r="C55" s="1247" t="s">
        <v>46</v>
      </c>
      <c r="D55" s="1247"/>
      <c r="E55" s="1248"/>
      <c r="F55" s="347">
        <v>6961</v>
      </c>
      <c r="G55" s="347">
        <v>7561</v>
      </c>
      <c r="H55" s="348">
        <v>7763</v>
      </c>
    </row>
    <row r="56" spans="2:8" ht="52.5" customHeight="1" x14ac:dyDescent="0.2">
      <c r="B56" s="360"/>
      <c r="C56" s="1249" t="s">
        <v>47</v>
      </c>
      <c r="D56" s="1249"/>
      <c r="E56" s="1250"/>
      <c r="F56" s="349">
        <v>1303</v>
      </c>
      <c r="G56" s="349">
        <v>1383</v>
      </c>
      <c r="H56" s="350">
        <v>1448</v>
      </c>
    </row>
    <row r="57" spans="2:8" ht="53.25" customHeight="1" x14ac:dyDescent="0.2">
      <c r="B57" s="360"/>
      <c r="C57" s="1251" t="s">
        <v>48</v>
      </c>
      <c r="D57" s="1251"/>
      <c r="E57" s="1252"/>
      <c r="F57" s="351">
        <v>6788</v>
      </c>
      <c r="G57" s="351">
        <v>7328</v>
      </c>
      <c r="H57" s="352">
        <v>6581</v>
      </c>
    </row>
    <row r="58" spans="2:8" ht="45.75" customHeight="1" x14ac:dyDescent="0.2">
      <c r="B58" s="361"/>
      <c r="C58" s="1239" t="s">
        <v>566</v>
      </c>
      <c r="D58" s="1240"/>
      <c r="E58" s="1241"/>
      <c r="F58" s="353">
        <v>2229</v>
      </c>
      <c r="G58" s="353">
        <v>2171</v>
      </c>
      <c r="H58" s="354">
        <v>2106</v>
      </c>
    </row>
    <row r="59" spans="2:8" ht="45.75" customHeight="1" x14ac:dyDescent="0.2">
      <c r="B59" s="361"/>
      <c r="C59" s="1239" t="s">
        <v>567</v>
      </c>
      <c r="D59" s="1240"/>
      <c r="E59" s="1241"/>
      <c r="F59" s="353">
        <v>1540</v>
      </c>
      <c r="G59" s="353">
        <v>1790</v>
      </c>
      <c r="H59" s="354">
        <v>1095</v>
      </c>
    </row>
    <row r="60" spans="2:8" ht="45.75" customHeight="1" x14ac:dyDescent="0.2">
      <c r="B60" s="361"/>
      <c r="C60" s="1239" t="s">
        <v>568</v>
      </c>
      <c r="D60" s="1240"/>
      <c r="E60" s="1241"/>
      <c r="F60" s="353">
        <v>1054</v>
      </c>
      <c r="G60" s="353">
        <v>1138</v>
      </c>
      <c r="H60" s="354">
        <v>1073</v>
      </c>
    </row>
    <row r="61" spans="2:8" ht="45.75" customHeight="1" x14ac:dyDescent="0.2">
      <c r="B61" s="361"/>
      <c r="C61" s="1239" t="s">
        <v>569</v>
      </c>
      <c r="D61" s="1240"/>
      <c r="E61" s="1241"/>
      <c r="F61" s="353">
        <v>506</v>
      </c>
      <c r="G61" s="353">
        <v>629</v>
      </c>
      <c r="H61" s="354">
        <v>699</v>
      </c>
    </row>
    <row r="62" spans="2:8" ht="45.75" customHeight="1" thickBot="1" x14ac:dyDescent="0.25">
      <c r="B62" s="362"/>
      <c r="C62" s="1242" t="s">
        <v>570</v>
      </c>
      <c r="D62" s="1243"/>
      <c r="E62" s="1244"/>
      <c r="F62" s="355">
        <v>431</v>
      </c>
      <c r="G62" s="355">
        <v>581</v>
      </c>
      <c r="H62" s="356">
        <v>631</v>
      </c>
    </row>
    <row r="63" spans="2:8" ht="52.5" customHeight="1" thickBot="1" x14ac:dyDescent="0.25">
      <c r="B63" s="363"/>
      <c r="C63" s="1245" t="s">
        <v>49</v>
      </c>
      <c r="D63" s="1245"/>
      <c r="E63" s="1246"/>
      <c r="F63" s="357">
        <v>15052</v>
      </c>
      <c r="G63" s="357">
        <v>16273</v>
      </c>
      <c r="H63" s="358">
        <v>15792</v>
      </c>
    </row>
    <row r="64" spans="2:8" ht="13.2" x14ac:dyDescent="0.2"/>
  </sheetData>
  <sheetProtection algorithmName="SHA-512" hashValue="YRp0oK1iupR1yorM9EwqLGIOPA1H18bgxs7SAK9Dt59QZ2P4hqkKahkqZaSC8hz/Y4zj3yG5qnfmSER6uE4PTw==" saltValue="9G+nKcJN6ZDxGamXsoj6j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AB99D-26E5-4F10-83B5-9C0BEBA66233}">
  <sheetPr>
    <pageSetUpPr fitToPage="1"/>
  </sheetPr>
  <dimension ref="A1:DE85"/>
  <sheetViews>
    <sheetView showGridLines="0" zoomScale="85" zoomScaleNormal="85" zoomScaleSheetLayoutView="55" workbookViewId="0">
      <selection activeCell="AN48" sqref="AN48"/>
    </sheetView>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2"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2"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2"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2"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2"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2"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2"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2"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2"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2"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2"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2"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2"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2"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2"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571</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572</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5" t="s">
        <v>573</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2" x14ac:dyDescent="0.2">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2" x14ac:dyDescent="0.2">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2" x14ac:dyDescent="0.2">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2" x14ac:dyDescent="0.2">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574</v>
      </c>
    </row>
    <row r="50" spans="1:109" ht="13.2" x14ac:dyDescent="0.2">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527</v>
      </c>
      <c r="BQ50" s="1258"/>
      <c r="BR50" s="1258"/>
      <c r="BS50" s="1258"/>
      <c r="BT50" s="1258"/>
      <c r="BU50" s="1258"/>
      <c r="BV50" s="1258"/>
      <c r="BW50" s="1258"/>
      <c r="BX50" s="1258" t="s">
        <v>528</v>
      </c>
      <c r="BY50" s="1258"/>
      <c r="BZ50" s="1258"/>
      <c r="CA50" s="1258"/>
      <c r="CB50" s="1258"/>
      <c r="CC50" s="1258"/>
      <c r="CD50" s="1258"/>
      <c r="CE50" s="1258"/>
      <c r="CF50" s="1258" t="s">
        <v>529</v>
      </c>
      <c r="CG50" s="1258"/>
      <c r="CH50" s="1258"/>
      <c r="CI50" s="1258"/>
      <c r="CJ50" s="1258"/>
      <c r="CK50" s="1258"/>
      <c r="CL50" s="1258"/>
      <c r="CM50" s="1258"/>
      <c r="CN50" s="1258" t="s">
        <v>530</v>
      </c>
      <c r="CO50" s="1258"/>
      <c r="CP50" s="1258"/>
      <c r="CQ50" s="1258"/>
      <c r="CR50" s="1258"/>
      <c r="CS50" s="1258"/>
      <c r="CT50" s="1258"/>
      <c r="CU50" s="1258"/>
      <c r="CV50" s="1258" t="s">
        <v>531</v>
      </c>
      <c r="CW50" s="1258"/>
      <c r="CX50" s="1258"/>
      <c r="CY50" s="1258"/>
      <c r="CZ50" s="1258"/>
      <c r="DA50" s="1258"/>
      <c r="DB50" s="1258"/>
      <c r="DC50" s="1258"/>
    </row>
    <row r="51" spans="1:109" ht="13.5" customHeight="1" x14ac:dyDescent="0.2">
      <c r="B51" s="372"/>
      <c r="G51" s="1261"/>
      <c r="H51" s="1261"/>
      <c r="I51" s="1274"/>
      <c r="J51" s="1274"/>
      <c r="K51" s="1260"/>
      <c r="L51" s="1260"/>
      <c r="M51" s="1260"/>
      <c r="N51" s="1260"/>
      <c r="AM51" s="381"/>
      <c r="AN51" s="1256" t="s">
        <v>575</v>
      </c>
      <c r="AO51" s="1256"/>
      <c r="AP51" s="1256"/>
      <c r="AQ51" s="1256"/>
      <c r="AR51" s="1256"/>
      <c r="AS51" s="1256"/>
      <c r="AT51" s="1256"/>
      <c r="AU51" s="1256"/>
      <c r="AV51" s="1256"/>
      <c r="AW51" s="1256"/>
      <c r="AX51" s="1256"/>
      <c r="AY51" s="1256"/>
      <c r="AZ51" s="1256"/>
      <c r="BA51" s="1256"/>
      <c r="BB51" s="1256" t="s">
        <v>576</v>
      </c>
      <c r="BC51" s="1256"/>
      <c r="BD51" s="1256"/>
      <c r="BE51" s="1256"/>
      <c r="BF51" s="1256"/>
      <c r="BG51" s="1256"/>
      <c r="BH51" s="1256"/>
      <c r="BI51" s="1256"/>
      <c r="BJ51" s="1256"/>
      <c r="BK51" s="1256"/>
      <c r="BL51" s="1256"/>
      <c r="BM51" s="1256"/>
      <c r="BN51" s="1256"/>
      <c r="BO51" s="1256"/>
      <c r="BP51" s="1253">
        <v>14.7</v>
      </c>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ht="13.2" x14ac:dyDescent="0.2">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2" x14ac:dyDescent="0.2">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577</v>
      </c>
      <c r="BC53" s="1256"/>
      <c r="BD53" s="1256"/>
      <c r="BE53" s="1256"/>
      <c r="BF53" s="1256"/>
      <c r="BG53" s="1256"/>
      <c r="BH53" s="1256"/>
      <c r="BI53" s="1256"/>
      <c r="BJ53" s="1256"/>
      <c r="BK53" s="1256"/>
      <c r="BL53" s="1256"/>
      <c r="BM53" s="1256"/>
      <c r="BN53" s="1256"/>
      <c r="BO53" s="1256"/>
      <c r="BP53" s="1253">
        <v>69.900000000000006</v>
      </c>
      <c r="BQ53" s="1253"/>
      <c r="BR53" s="1253"/>
      <c r="BS53" s="1253"/>
      <c r="BT53" s="1253"/>
      <c r="BU53" s="1253"/>
      <c r="BV53" s="1253"/>
      <c r="BW53" s="1253"/>
      <c r="BX53" s="1253">
        <v>70.7</v>
      </c>
      <c r="BY53" s="1253"/>
      <c r="BZ53" s="1253"/>
      <c r="CA53" s="1253"/>
      <c r="CB53" s="1253"/>
      <c r="CC53" s="1253"/>
      <c r="CD53" s="1253"/>
      <c r="CE53" s="1253"/>
      <c r="CF53" s="1253">
        <v>70.7</v>
      </c>
      <c r="CG53" s="1253"/>
      <c r="CH53" s="1253"/>
      <c r="CI53" s="1253"/>
      <c r="CJ53" s="1253"/>
      <c r="CK53" s="1253"/>
      <c r="CL53" s="1253"/>
      <c r="CM53" s="1253"/>
      <c r="CN53" s="1253">
        <v>71.7</v>
      </c>
      <c r="CO53" s="1253"/>
      <c r="CP53" s="1253"/>
      <c r="CQ53" s="1253"/>
      <c r="CR53" s="1253"/>
      <c r="CS53" s="1253"/>
      <c r="CT53" s="1253"/>
      <c r="CU53" s="1253"/>
      <c r="CV53" s="1253">
        <v>70</v>
      </c>
      <c r="CW53" s="1253"/>
      <c r="CX53" s="1253"/>
      <c r="CY53" s="1253"/>
      <c r="CZ53" s="1253"/>
      <c r="DA53" s="1253"/>
      <c r="DB53" s="1253"/>
      <c r="DC53" s="1253"/>
    </row>
    <row r="54" spans="1:109" ht="13.2" x14ac:dyDescent="0.2">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2" x14ac:dyDescent="0.2">
      <c r="A55" s="380"/>
      <c r="B55" s="372"/>
      <c r="G55" s="1259"/>
      <c r="H55" s="1259"/>
      <c r="I55" s="1259"/>
      <c r="J55" s="1259"/>
      <c r="K55" s="1260"/>
      <c r="L55" s="1260"/>
      <c r="M55" s="1260"/>
      <c r="N55" s="1260"/>
      <c r="AN55" s="1258" t="s">
        <v>578</v>
      </c>
      <c r="AO55" s="1258"/>
      <c r="AP55" s="1258"/>
      <c r="AQ55" s="1258"/>
      <c r="AR55" s="1258"/>
      <c r="AS55" s="1258"/>
      <c r="AT55" s="1258"/>
      <c r="AU55" s="1258"/>
      <c r="AV55" s="1258"/>
      <c r="AW55" s="1258"/>
      <c r="AX55" s="1258"/>
      <c r="AY55" s="1258"/>
      <c r="AZ55" s="1258"/>
      <c r="BA55" s="1258"/>
      <c r="BB55" s="1256" t="s">
        <v>576</v>
      </c>
      <c r="BC55" s="1256"/>
      <c r="BD55" s="1256"/>
      <c r="BE55" s="1256"/>
      <c r="BF55" s="1256"/>
      <c r="BG55" s="1256"/>
      <c r="BH55" s="1256"/>
      <c r="BI55" s="1256"/>
      <c r="BJ55" s="1256"/>
      <c r="BK55" s="1256"/>
      <c r="BL55" s="1256"/>
      <c r="BM55" s="1256"/>
      <c r="BN55" s="1256"/>
      <c r="BO55" s="1256"/>
      <c r="BP55" s="1253">
        <v>27.8</v>
      </c>
      <c r="BQ55" s="1253"/>
      <c r="BR55" s="1253"/>
      <c r="BS55" s="1253"/>
      <c r="BT55" s="1253"/>
      <c r="BU55" s="1253"/>
      <c r="BV55" s="1253"/>
      <c r="BW55" s="1253"/>
      <c r="BX55" s="1253">
        <v>18</v>
      </c>
      <c r="BY55" s="1253"/>
      <c r="BZ55" s="1253"/>
      <c r="CA55" s="1253"/>
      <c r="CB55" s="1253"/>
      <c r="CC55" s="1253"/>
      <c r="CD55" s="1253"/>
      <c r="CE55" s="1253"/>
      <c r="CF55" s="1253">
        <v>12.7</v>
      </c>
      <c r="CG55" s="1253"/>
      <c r="CH55" s="1253"/>
      <c r="CI55" s="1253"/>
      <c r="CJ55" s="1253"/>
      <c r="CK55" s="1253"/>
      <c r="CL55" s="1253"/>
      <c r="CM55" s="1253"/>
      <c r="CN55" s="1253">
        <v>10</v>
      </c>
      <c r="CO55" s="1253"/>
      <c r="CP55" s="1253"/>
      <c r="CQ55" s="1253"/>
      <c r="CR55" s="1253"/>
      <c r="CS55" s="1253"/>
      <c r="CT55" s="1253"/>
      <c r="CU55" s="1253"/>
      <c r="CV55" s="1253">
        <v>6</v>
      </c>
      <c r="CW55" s="1253"/>
      <c r="CX55" s="1253"/>
      <c r="CY55" s="1253"/>
      <c r="CZ55" s="1253"/>
      <c r="DA55" s="1253"/>
      <c r="DB55" s="1253"/>
      <c r="DC55" s="1253"/>
    </row>
    <row r="56" spans="1:109" ht="13.2" x14ac:dyDescent="0.2">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ht="13.2" x14ac:dyDescent="0.2">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577</v>
      </c>
      <c r="BC57" s="1256"/>
      <c r="BD57" s="1256"/>
      <c r="BE57" s="1256"/>
      <c r="BF57" s="1256"/>
      <c r="BG57" s="1256"/>
      <c r="BH57" s="1256"/>
      <c r="BI57" s="1256"/>
      <c r="BJ57" s="1256"/>
      <c r="BK57" s="1256"/>
      <c r="BL57" s="1256"/>
      <c r="BM57" s="1256"/>
      <c r="BN57" s="1256"/>
      <c r="BO57" s="1256"/>
      <c r="BP57" s="1253">
        <v>62</v>
      </c>
      <c r="BQ57" s="1253"/>
      <c r="BR57" s="1253"/>
      <c r="BS57" s="1253"/>
      <c r="BT57" s="1253"/>
      <c r="BU57" s="1253"/>
      <c r="BV57" s="1253"/>
      <c r="BW57" s="1253"/>
      <c r="BX57" s="1253">
        <v>62.2</v>
      </c>
      <c r="BY57" s="1253"/>
      <c r="BZ57" s="1253"/>
      <c r="CA57" s="1253"/>
      <c r="CB57" s="1253"/>
      <c r="CC57" s="1253"/>
      <c r="CD57" s="1253"/>
      <c r="CE57" s="1253"/>
      <c r="CF57" s="1253">
        <v>63.2</v>
      </c>
      <c r="CG57" s="1253"/>
      <c r="CH57" s="1253"/>
      <c r="CI57" s="1253"/>
      <c r="CJ57" s="1253"/>
      <c r="CK57" s="1253"/>
      <c r="CL57" s="1253"/>
      <c r="CM57" s="1253"/>
      <c r="CN57" s="1253">
        <v>64.599999999999994</v>
      </c>
      <c r="CO57" s="1253"/>
      <c r="CP57" s="1253"/>
      <c r="CQ57" s="1253"/>
      <c r="CR57" s="1253"/>
      <c r="CS57" s="1253"/>
      <c r="CT57" s="1253"/>
      <c r="CU57" s="1253"/>
      <c r="CV57" s="1253">
        <v>65.900000000000006</v>
      </c>
      <c r="CW57" s="1253"/>
      <c r="CX57" s="1253"/>
      <c r="CY57" s="1253"/>
      <c r="CZ57" s="1253"/>
      <c r="DA57" s="1253"/>
      <c r="DB57" s="1253"/>
      <c r="DC57" s="1253"/>
      <c r="DD57" s="385"/>
      <c r="DE57" s="384"/>
    </row>
    <row r="58" spans="1:109" s="380" customFormat="1" ht="13.2" x14ac:dyDescent="0.2">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579</v>
      </c>
    </row>
    <row r="64" spans="1:109" ht="13.2" x14ac:dyDescent="0.2">
      <c r="B64" s="372"/>
      <c r="G64" s="379"/>
      <c r="I64" s="392"/>
      <c r="J64" s="392"/>
      <c r="K64" s="392"/>
      <c r="L64" s="392"/>
      <c r="M64" s="392"/>
      <c r="N64" s="393"/>
      <c r="AM64" s="379"/>
      <c r="AN64" s="379" t="s">
        <v>572</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65" t="s">
        <v>580</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2" x14ac:dyDescent="0.2">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2" x14ac:dyDescent="0.2">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2" x14ac:dyDescent="0.2">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2" x14ac:dyDescent="0.2">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574</v>
      </c>
    </row>
    <row r="72" spans="2:107" ht="13.2" x14ac:dyDescent="0.2">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527</v>
      </c>
      <c r="BQ72" s="1258"/>
      <c r="BR72" s="1258"/>
      <c r="BS72" s="1258"/>
      <c r="BT72" s="1258"/>
      <c r="BU72" s="1258"/>
      <c r="BV72" s="1258"/>
      <c r="BW72" s="1258"/>
      <c r="BX72" s="1258" t="s">
        <v>528</v>
      </c>
      <c r="BY72" s="1258"/>
      <c r="BZ72" s="1258"/>
      <c r="CA72" s="1258"/>
      <c r="CB72" s="1258"/>
      <c r="CC72" s="1258"/>
      <c r="CD72" s="1258"/>
      <c r="CE72" s="1258"/>
      <c r="CF72" s="1258" t="s">
        <v>529</v>
      </c>
      <c r="CG72" s="1258"/>
      <c r="CH72" s="1258"/>
      <c r="CI72" s="1258"/>
      <c r="CJ72" s="1258"/>
      <c r="CK72" s="1258"/>
      <c r="CL72" s="1258"/>
      <c r="CM72" s="1258"/>
      <c r="CN72" s="1258" t="s">
        <v>530</v>
      </c>
      <c r="CO72" s="1258"/>
      <c r="CP72" s="1258"/>
      <c r="CQ72" s="1258"/>
      <c r="CR72" s="1258"/>
      <c r="CS72" s="1258"/>
      <c r="CT72" s="1258"/>
      <c r="CU72" s="1258"/>
      <c r="CV72" s="1258" t="s">
        <v>531</v>
      </c>
      <c r="CW72" s="1258"/>
      <c r="CX72" s="1258"/>
      <c r="CY72" s="1258"/>
      <c r="CZ72" s="1258"/>
      <c r="DA72" s="1258"/>
      <c r="DB72" s="1258"/>
      <c r="DC72" s="1258"/>
    </row>
    <row r="73" spans="2:107" ht="13.2" x14ac:dyDescent="0.2">
      <c r="B73" s="372"/>
      <c r="G73" s="1261"/>
      <c r="H73" s="1261"/>
      <c r="I73" s="1261"/>
      <c r="J73" s="1261"/>
      <c r="K73" s="1257"/>
      <c r="L73" s="1257"/>
      <c r="M73" s="1257"/>
      <c r="N73" s="1257"/>
      <c r="AM73" s="381"/>
      <c r="AN73" s="1256" t="s">
        <v>575</v>
      </c>
      <c r="AO73" s="1256"/>
      <c r="AP73" s="1256"/>
      <c r="AQ73" s="1256"/>
      <c r="AR73" s="1256"/>
      <c r="AS73" s="1256"/>
      <c r="AT73" s="1256"/>
      <c r="AU73" s="1256"/>
      <c r="AV73" s="1256"/>
      <c r="AW73" s="1256"/>
      <c r="AX73" s="1256"/>
      <c r="AY73" s="1256"/>
      <c r="AZ73" s="1256"/>
      <c r="BA73" s="1256"/>
      <c r="BB73" s="1256" t="s">
        <v>576</v>
      </c>
      <c r="BC73" s="1256"/>
      <c r="BD73" s="1256"/>
      <c r="BE73" s="1256"/>
      <c r="BF73" s="1256"/>
      <c r="BG73" s="1256"/>
      <c r="BH73" s="1256"/>
      <c r="BI73" s="1256"/>
      <c r="BJ73" s="1256"/>
      <c r="BK73" s="1256"/>
      <c r="BL73" s="1256"/>
      <c r="BM73" s="1256"/>
      <c r="BN73" s="1256"/>
      <c r="BO73" s="1256"/>
      <c r="BP73" s="1253">
        <v>14.7</v>
      </c>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ht="13.2" x14ac:dyDescent="0.2">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2" x14ac:dyDescent="0.2">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581</v>
      </c>
      <c r="BC75" s="1256"/>
      <c r="BD75" s="1256"/>
      <c r="BE75" s="1256"/>
      <c r="BF75" s="1256"/>
      <c r="BG75" s="1256"/>
      <c r="BH75" s="1256"/>
      <c r="BI75" s="1256"/>
      <c r="BJ75" s="1256"/>
      <c r="BK75" s="1256"/>
      <c r="BL75" s="1256"/>
      <c r="BM75" s="1256"/>
      <c r="BN75" s="1256"/>
      <c r="BO75" s="1256"/>
      <c r="BP75" s="1253">
        <v>7.4</v>
      </c>
      <c r="BQ75" s="1253"/>
      <c r="BR75" s="1253"/>
      <c r="BS75" s="1253"/>
      <c r="BT75" s="1253"/>
      <c r="BU75" s="1253"/>
      <c r="BV75" s="1253"/>
      <c r="BW75" s="1253"/>
      <c r="BX75" s="1253">
        <v>7.2</v>
      </c>
      <c r="BY75" s="1253"/>
      <c r="BZ75" s="1253"/>
      <c r="CA75" s="1253"/>
      <c r="CB75" s="1253"/>
      <c r="CC75" s="1253"/>
      <c r="CD75" s="1253"/>
      <c r="CE75" s="1253"/>
      <c r="CF75" s="1253">
        <v>6.8</v>
      </c>
      <c r="CG75" s="1253"/>
      <c r="CH75" s="1253"/>
      <c r="CI75" s="1253"/>
      <c r="CJ75" s="1253"/>
      <c r="CK75" s="1253"/>
      <c r="CL75" s="1253"/>
      <c r="CM75" s="1253"/>
      <c r="CN75" s="1253">
        <v>6.5</v>
      </c>
      <c r="CO75" s="1253"/>
      <c r="CP75" s="1253"/>
      <c r="CQ75" s="1253"/>
      <c r="CR75" s="1253"/>
      <c r="CS75" s="1253"/>
      <c r="CT75" s="1253"/>
      <c r="CU75" s="1253"/>
      <c r="CV75" s="1253">
        <v>5.7</v>
      </c>
      <c r="CW75" s="1253"/>
      <c r="CX75" s="1253"/>
      <c r="CY75" s="1253"/>
      <c r="CZ75" s="1253"/>
      <c r="DA75" s="1253"/>
      <c r="DB75" s="1253"/>
      <c r="DC75" s="1253"/>
    </row>
    <row r="76" spans="2:107" ht="13.2" x14ac:dyDescent="0.2">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2" x14ac:dyDescent="0.2">
      <c r="B77" s="372"/>
      <c r="G77" s="1259"/>
      <c r="H77" s="1259"/>
      <c r="I77" s="1259"/>
      <c r="J77" s="1259"/>
      <c r="K77" s="1257"/>
      <c r="L77" s="1257"/>
      <c r="M77" s="1257"/>
      <c r="N77" s="1257"/>
      <c r="AN77" s="1258" t="s">
        <v>578</v>
      </c>
      <c r="AO77" s="1258"/>
      <c r="AP77" s="1258"/>
      <c r="AQ77" s="1258"/>
      <c r="AR77" s="1258"/>
      <c r="AS77" s="1258"/>
      <c r="AT77" s="1258"/>
      <c r="AU77" s="1258"/>
      <c r="AV77" s="1258"/>
      <c r="AW77" s="1258"/>
      <c r="AX77" s="1258"/>
      <c r="AY77" s="1258"/>
      <c r="AZ77" s="1258"/>
      <c r="BA77" s="1258"/>
      <c r="BB77" s="1256" t="s">
        <v>576</v>
      </c>
      <c r="BC77" s="1256"/>
      <c r="BD77" s="1256"/>
      <c r="BE77" s="1256"/>
      <c r="BF77" s="1256"/>
      <c r="BG77" s="1256"/>
      <c r="BH77" s="1256"/>
      <c r="BI77" s="1256"/>
      <c r="BJ77" s="1256"/>
      <c r="BK77" s="1256"/>
      <c r="BL77" s="1256"/>
      <c r="BM77" s="1256"/>
      <c r="BN77" s="1256"/>
      <c r="BO77" s="1256"/>
      <c r="BP77" s="1253">
        <v>27.8</v>
      </c>
      <c r="BQ77" s="1253"/>
      <c r="BR77" s="1253"/>
      <c r="BS77" s="1253"/>
      <c r="BT77" s="1253"/>
      <c r="BU77" s="1253"/>
      <c r="BV77" s="1253"/>
      <c r="BW77" s="1253"/>
      <c r="BX77" s="1253">
        <v>18</v>
      </c>
      <c r="BY77" s="1253"/>
      <c r="BZ77" s="1253"/>
      <c r="CA77" s="1253"/>
      <c r="CB77" s="1253"/>
      <c r="CC77" s="1253"/>
      <c r="CD77" s="1253"/>
      <c r="CE77" s="1253"/>
      <c r="CF77" s="1253">
        <v>12.7</v>
      </c>
      <c r="CG77" s="1253"/>
      <c r="CH77" s="1253"/>
      <c r="CI77" s="1253"/>
      <c r="CJ77" s="1253"/>
      <c r="CK77" s="1253"/>
      <c r="CL77" s="1253"/>
      <c r="CM77" s="1253"/>
      <c r="CN77" s="1253">
        <v>10</v>
      </c>
      <c r="CO77" s="1253"/>
      <c r="CP77" s="1253"/>
      <c r="CQ77" s="1253"/>
      <c r="CR77" s="1253"/>
      <c r="CS77" s="1253"/>
      <c r="CT77" s="1253"/>
      <c r="CU77" s="1253"/>
      <c r="CV77" s="1253">
        <v>6</v>
      </c>
      <c r="CW77" s="1253"/>
      <c r="CX77" s="1253"/>
      <c r="CY77" s="1253"/>
      <c r="CZ77" s="1253"/>
      <c r="DA77" s="1253"/>
      <c r="DB77" s="1253"/>
      <c r="DC77" s="1253"/>
    </row>
    <row r="78" spans="2:107" ht="13.2" x14ac:dyDescent="0.2">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2" x14ac:dyDescent="0.2">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581</v>
      </c>
      <c r="BC79" s="1256"/>
      <c r="BD79" s="1256"/>
      <c r="BE79" s="1256"/>
      <c r="BF79" s="1256"/>
      <c r="BG79" s="1256"/>
      <c r="BH79" s="1256"/>
      <c r="BI79" s="1256"/>
      <c r="BJ79" s="1256"/>
      <c r="BK79" s="1256"/>
      <c r="BL79" s="1256"/>
      <c r="BM79" s="1256"/>
      <c r="BN79" s="1256"/>
      <c r="BO79" s="1256"/>
      <c r="BP79" s="1253">
        <v>7.5</v>
      </c>
      <c r="BQ79" s="1253"/>
      <c r="BR79" s="1253"/>
      <c r="BS79" s="1253"/>
      <c r="BT79" s="1253"/>
      <c r="BU79" s="1253"/>
      <c r="BV79" s="1253"/>
      <c r="BW79" s="1253"/>
      <c r="BX79" s="1253">
        <v>6.6</v>
      </c>
      <c r="BY79" s="1253"/>
      <c r="BZ79" s="1253"/>
      <c r="CA79" s="1253"/>
      <c r="CB79" s="1253"/>
      <c r="CC79" s="1253"/>
      <c r="CD79" s="1253"/>
      <c r="CE79" s="1253"/>
      <c r="CF79" s="1253">
        <v>6.6</v>
      </c>
      <c r="CG79" s="1253"/>
      <c r="CH79" s="1253"/>
      <c r="CI79" s="1253"/>
      <c r="CJ79" s="1253"/>
      <c r="CK79" s="1253"/>
      <c r="CL79" s="1253"/>
      <c r="CM79" s="1253"/>
      <c r="CN79" s="1253">
        <v>6.7</v>
      </c>
      <c r="CO79" s="1253"/>
      <c r="CP79" s="1253"/>
      <c r="CQ79" s="1253"/>
      <c r="CR79" s="1253"/>
      <c r="CS79" s="1253"/>
      <c r="CT79" s="1253"/>
      <c r="CU79" s="1253"/>
      <c r="CV79" s="1253">
        <v>6.5</v>
      </c>
      <c r="CW79" s="1253"/>
      <c r="CX79" s="1253"/>
      <c r="CY79" s="1253"/>
      <c r="CZ79" s="1253"/>
      <c r="DA79" s="1253"/>
      <c r="DB79" s="1253"/>
      <c r="DC79" s="1253"/>
    </row>
    <row r="80" spans="2:107" ht="13.2" x14ac:dyDescent="0.2">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9fRtdXPLCJP4R4Dc4FZ+BQZDI8qRkWd7q1GkDlNgq7NZXqr6L+a75ukxJO/JyLBbL60jP5igS4HN0rT7axA4wg==" saltValue="pq1tKJ3Z+CC0eApEz67Gi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3BEDB-350F-4DF5-B66C-3C3F1E342AA3}">
  <sheetPr>
    <pageSetUpPr fitToPage="1"/>
  </sheetPr>
  <dimension ref="A1:DR125"/>
  <sheetViews>
    <sheetView showGridLines="0" zoomScale="80" zoomScaleNormal="80" zoomScaleSheetLayoutView="70" workbookViewId="0">
      <selection activeCell="AN48" sqref="AN48"/>
    </sheetView>
  </sheetViews>
  <sheetFormatPr defaultColWidth="0" defaultRowHeight="13.5" customHeight="1" zeroHeight="1" x14ac:dyDescent="0.2"/>
  <cols>
    <col min="1" max="34" width="2.44140625" style="243" customWidth="1"/>
    <col min="35" max="122" width="2.44140625" style="242" customWidth="1"/>
    <col min="123" max="16384" width="2.44140625" style="242" hidden="1"/>
  </cols>
  <sheetData>
    <row r="1" spans="1:34" ht="13.5" customHeight="1" x14ac:dyDescent="0.2">
      <c r="A1" s="242"/>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row>
    <row r="2" spans="1:34" ht="13.2" x14ac:dyDescent="0.2">
      <c r="S2" s="242"/>
      <c r="AH2" s="242"/>
    </row>
    <row r="3" spans="1:34" ht="13.2" x14ac:dyDescent="0.2">
      <c r="C3" s="242"/>
      <c r="D3" s="242"/>
      <c r="E3" s="242"/>
      <c r="F3" s="242"/>
      <c r="G3" s="242"/>
      <c r="H3" s="242"/>
      <c r="I3" s="242"/>
      <c r="J3" s="242"/>
      <c r="K3" s="242"/>
      <c r="L3" s="242"/>
      <c r="M3" s="242"/>
      <c r="N3" s="242"/>
      <c r="O3" s="242"/>
      <c r="P3" s="242"/>
      <c r="Q3" s="242"/>
      <c r="R3" s="242"/>
      <c r="S3" s="242"/>
      <c r="U3" s="242"/>
      <c r="V3" s="242"/>
      <c r="W3" s="242"/>
      <c r="X3" s="242"/>
      <c r="Y3" s="242"/>
      <c r="Z3" s="242"/>
      <c r="AA3" s="242"/>
      <c r="AB3" s="242"/>
      <c r="AC3" s="242"/>
      <c r="AD3" s="242"/>
      <c r="AE3" s="242"/>
      <c r="AF3" s="242"/>
      <c r="AG3" s="242"/>
      <c r="AH3" s="242"/>
    </row>
    <row r="4" spans="1:34" ht="13.2" x14ac:dyDescent="0.2"/>
    <row r="5" spans="1:34" ht="13.2" x14ac:dyDescent="0.2"/>
    <row r="6" spans="1:34" ht="13.2" x14ac:dyDescent="0.2"/>
    <row r="7" spans="1:34" ht="13.2" x14ac:dyDescent="0.2"/>
    <row r="8" spans="1:34" ht="13.2" x14ac:dyDescent="0.2"/>
    <row r="9" spans="1:34" ht="13.2" x14ac:dyDescent="0.2">
      <c r="AH9" s="242"/>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2"/>
    </row>
    <row r="18" spans="12:34" ht="13.2" x14ac:dyDescent="0.2"/>
    <row r="19" spans="12:34" ht="13.2" x14ac:dyDescent="0.2"/>
    <row r="20" spans="12:34" ht="13.2" x14ac:dyDescent="0.2">
      <c r="AH20" s="242"/>
    </row>
    <row r="21" spans="12:34" ht="13.2" x14ac:dyDescent="0.2">
      <c r="AH21" s="242"/>
    </row>
    <row r="22" spans="12:34" ht="13.2" x14ac:dyDescent="0.2"/>
    <row r="23" spans="12:34" ht="13.2" x14ac:dyDescent="0.2"/>
    <row r="24" spans="12:34" ht="13.2" x14ac:dyDescent="0.2">
      <c r="Q24" s="242"/>
    </row>
    <row r="25" spans="12:34" ht="13.2" x14ac:dyDescent="0.2"/>
    <row r="26" spans="12:34" ht="13.2" x14ac:dyDescent="0.2"/>
    <row r="27" spans="12:34" ht="13.2" x14ac:dyDescent="0.2"/>
    <row r="28" spans="12:34" ht="13.2" x14ac:dyDescent="0.2">
      <c r="O28" s="242"/>
      <c r="T28" s="242"/>
      <c r="AH28" s="242"/>
    </row>
    <row r="29" spans="12:34" ht="13.2" x14ac:dyDescent="0.2"/>
    <row r="30" spans="12:34" ht="13.2" x14ac:dyDescent="0.2"/>
    <row r="31" spans="12:34" ht="13.2" x14ac:dyDescent="0.2">
      <c r="Q31" s="242"/>
    </row>
    <row r="32" spans="12:34" ht="13.2" x14ac:dyDescent="0.2">
      <c r="L32" s="242"/>
    </row>
    <row r="33" spans="2:34" ht="13.2" x14ac:dyDescent="0.2">
      <c r="C33" s="242"/>
      <c r="E33" s="242"/>
      <c r="G33" s="242"/>
      <c r="I33" s="242"/>
      <c r="X33" s="242"/>
    </row>
    <row r="34" spans="2:34" ht="13.2" x14ac:dyDescent="0.2">
      <c r="B34" s="242"/>
      <c r="P34" s="242"/>
      <c r="R34" s="242"/>
      <c r="T34" s="242"/>
    </row>
    <row r="35" spans="2:34" ht="13.2" x14ac:dyDescent="0.2">
      <c r="D35" s="242"/>
      <c r="W35" s="242"/>
      <c r="AC35" s="242"/>
      <c r="AD35" s="242"/>
      <c r="AE35" s="242"/>
      <c r="AF35" s="242"/>
      <c r="AG35" s="242"/>
      <c r="AH35" s="242"/>
    </row>
    <row r="36" spans="2:34" ht="13.2" x14ac:dyDescent="0.2">
      <c r="H36" s="242"/>
      <c r="J36" s="242"/>
      <c r="K36" s="242"/>
      <c r="M36" s="242"/>
      <c r="Y36" s="242"/>
      <c r="Z36" s="242"/>
      <c r="AA36" s="242"/>
      <c r="AB36" s="242"/>
      <c r="AC36" s="242"/>
      <c r="AD36" s="242"/>
      <c r="AE36" s="242"/>
      <c r="AF36" s="242"/>
      <c r="AG36" s="242"/>
      <c r="AH36" s="242"/>
    </row>
    <row r="37" spans="2:34" ht="13.2" x14ac:dyDescent="0.2">
      <c r="AH37" s="242"/>
    </row>
    <row r="38" spans="2:34" ht="13.2" x14ac:dyDescent="0.2">
      <c r="AG38" s="242"/>
      <c r="AH38" s="242"/>
    </row>
    <row r="39" spans="2:34" ht="13.2" x14ac:dyDescent="0.2"/>
    <row r="40" spans="2:34" ht="13.2" x14ac:dyDescent="0.2">
      <c r="X40" s="242"/>
    </row>
    <row r="41" spans="2:34" ht="13.2" x14ac:dyDescent="0.2">
      <c r="R41" s="242"/>
    </row>
    <row r="42" spans="2:34" ht="13.2" x14ac:dyDescent="0.2">
      <c r="W42" s="242"/>
    </row>
    <row r="43" spans="2:34" ht="13.2" x14ac:dyDescent="0.2">
      <c r="Y43" s="242"/>
      <c r="Z43" s="242"/>
      <c r="AA43" s="242"/>
      <c r="AB43" s="242"/>
      <c r="AC43" s="242"/>
      <c r="AD43" s="242"/>
      <c r="AE43" s="242"/>
      <c r="AF43" s="242"/>
      <c r="AG43" s="242"/>
      <c r="AH43" s="242"/>
    </row>
    <row r="44" spans="2:34" ht="13.2" x14ac:dyDescent="0.2">
      <c r="AH44" s="242"/>
    </row>
    <row r="45" spans="2:34" ht="13.2" x14ac:dyDescent="0.2">
      <c r="X45" s="242"/>
    </row>
    <row r="46" spans="2:34" ht="13.2" x14ac:dyDescent="0.2"/>
    <row r="47" spans="2:34" ht="13.2" x14ac:dyDescent="0.2"/>
    <row r="48" spans="2:34" ht="13.2" x14ac:dyDescent="0.2">
      <c r="W48" s="242"/>
      <c r="Y48" s="242"/>
      <c r="Z48" s="242"/>
      <c r="AA48" s="242"/>
      <c r="AB48" s="242"/>
      <c r="AC48" s="242"/>
      <c r="AD48" s="242"/>
      <c r="AE48" s="242"/>
      <c r="AF48" s="242"/>
      <c r="AG48" s="242"/>
      <c r="AH48" s="242"/>
    </row>
    <row r="49" spans="28:34" ht="13.2" x14ac:dyDescent="0.2"/>
    <row r="50" spans="28:34" ht="13.2" x14ac:dyDescent="0.2">
      <c r="AE50" s="242"/>
      <c r="AF50" s="242"/>
      <c r="AG50" s="242"/>
      <c r="AH50" s="242"/>
    </row>
    <row r="51" spans="28:34" ht="13.2" x14ac:dyDescent="0.2">
      <c r="AC51" s="242"/>
      <c r="AD51" s="242"/>
      <c r="AE51" s="242"/>
      <c r="AF51" s="242"/>
      <c r="AG51" s="242"/>
      <c r="AH51" s="242"/>
    </row>
    <row r="52" spans="28:34" ht="13.2" x14ac:dyDescent="0.2"/>
    <row r="53" spans="28:34" ht="13.2" x14ac:dyDescent="0.2">
      <c r="AF53" s="242"/>
      <c r="AG53" s="242"/>
      <c r="AH53" s="242"/>
    </row>
    <row r="54" spans="28:34" ht="13.2" x14ac:dyDescent="0.2">
      <c r="AH54" s="242"/>
    </row>
    <row r="55" spans="28:34" ht="13.2" x14ac:dyDescent="0.2"/>
    <row r="56" spans="28:34" ht="13.2" x14ac:dyDescent="0.2">
      <c r="AB56" s="242"/>
      <c r="AC56" s="242"/>
      <c r="AD56" s="242"/>
      <c r="AE56" s="242"/>
      <c r="AF56" s="242"/>
      <c r="AG56" s="242"/>
      <c r="AH56" s="242"/>
    </row>
    <row r="57" spans="28:34" ht="13.2" x14ac:dyDescent="0.2">
      <c r="AH57" s="242"/>
    </row>
    <row r="58" spans="28:34" ht="13.2" x14ac:dyDescent="0.2">
      <c r="AH58" s="242"/>
    </row>
    <row r="59" spans="28:34" ht="13.2" x14ac:dyDescent="0.2"/>
    <row r="60" spans="28:34" ht="13.2" x14ac:dyDescent="0.2"/>
    <row r="61" spans="28:34" ht="13.2" x14ac:dyDescent="0.2"/>
    <row r="62" spans="28:34" ht="13.2" x14ac:dyDescent="0.2"/>
    <row r="63" spans="28:34" ht="13.2" x14ac:dyDescent="0.2">
      <c r="AH63" s="242"/>
    </row>
    <row r="64" spans="28:34" ht="13.2" x14ac:dyDescent="0.2">
      <c r="AG64" s="242"/>
      <c r="AH64" s="242"/>
    </row>
    <row r="65" spans="28:34" ht="13.2" x14ac:dyDescent="0.2"/>
    <row r="66" spans="28:34" ht="13.2" x14ac:dyDescent="0.2"/>
    <row r="67" spans="28:34" ht="13.2" x14ac:dyDescent="0.2"/>
    <row r="68" spans="28:34" ht="13.2" x14ac:dyDescent="0.2">
      <c r="AB68" s="242"/>
      <c r="AC68" s="242"/>
      <c r="AD68" s="242"/>
      <c r="AE68" s="242"/>
      <c r="AF68" s="242"/>
      <c r="AG68" s="242"/>
      <c r="AH68" s="242"/>
    </row>
    <row r="69" spans="28:34" ht="13.2" x14ac:dyDescent="0.2">
      <c r="AF69" s="242"/>
      <c r="AG69" s="242"/>
      <c r="AH69" s="242"/>
    </row>
    <row r="70" spans="28:34" ht="13.2" x14ac:dyDescent="0.2"/>
    <row r="71" spans="28:34" ht="13.2" x14ac:dyDescent="0.2"/>
    <row r="72" spans="28:34" ht="13.2" x14ac:dyDescent="0.2"/>
    <row r="73" spans="28:34" ht="13.2" x14ac:dyDescent="0.2"/>
    <row r="74" spans="28:34" ht="13.2" x14ac:dyDescent="0.2"/>
    <row r="75" spans="28:34" ht="13.2" x14ac:dyDescent="0.2">
      <c r="AH75" s="242"/>
    </row>
    <row r="76" spans="28:34" ht="13.2" x14ac:dyDescent="0.2">
      <c r="AF76" s="242"/>
      <c r="AG76" s="242"/>
      <c r="AH76" s="242"/>
    </row>
    <row r="77" spans="28:34" ht="13.2" x14ac:dyDescent="0.2">
      <c r="AG77" s="242"/>
      <c r="AH77" s="242"/>
    </row>
    <row r="78" spans="28:34" ht="13.2" x14ac:dyDescent="0.2"/>
    <row r="79" spans="28:34" ht="13.2" x14ac:dyDescent="0.2"/>
    <row r="80" spans="28:34" ht="13.2" x14ac:dyDescent="0.2"/>
    <row r="81" spans="25:34" ht="13.2" x14ac:dyDescent="0.2"/>
    <row r="82" spans="25:34" ht="13.2" x14ac:dyDescent="0.2">
      <c r="Y82" s="242"/>
    </row>
    <row r="83" spans="25:34" ht="13.2" x14ac:dyDescent="0.2">
      <c r="Y83" s="242"/>
      <c r="Z83" s="242"/>
      <c r="AA83" s="242"/>
      <c r="AB83" s="242"/>
      <c r="AC83" s="242"/>
      <c r="AD83" s="242"/>
      <c r="AE83" s="242"/>
      <c r="AF83" s="242"/>
      <c r="AG83" s="242"/>
      <c r="AH83" s="242"/>
    </row>
    <row r="84" spans="25:34" ht="13.2" x14ac:dyDescent="0.2"/>
    <row r="85" spans="25:34" ht="13.2" x14ac:dyDescent="0.2"/>
    <row r="86" spans="25:34" ht="13.2" x14ac:dyDescent="0.2"/>
    <row r="87" spans="25:34" ht="13.2" x14ac:dyDescent="0.2"/>
    <row r="88" spans="25:34" ht="13.2" x14ac:dyDescent="0.2">
      <c r="AH88" s="242"/>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2"/>
      <c r="AG94" s="242"/>
      <c r="AH94" s="242"/>
    </row>
    <row r="95" spans="25:34" ht="13.5" customHeight="1" x14ac:dyDescent="0.2">
      <c r="AH95" s="24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2"/>
    </row>
    <row r="102" spans="33:34" ht="13.5" customHeight="1" x14ac:dyDescent="0.2"/>
    <row r="103" spans="33:34" ht="13.5" customHeight="1" x14ac:dyDescent="0.2"/>
    <row r="104" spans="33:34" ht="13.5" customHeight="1" x14ac:dyDescent="0.2">
      <c r="AG104" s="242"/>
      <c r="AH104" s="24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2"/>
    </row>
    <row r="117" spans="34:122" ht="13.5" customHeight="1" x14ac:dyDescent="0.2"/>
    <row r="118" spans="34:122" ht="13.5" customHeight="1" x14ac:dyDescent="0.2"/>
    <row r="119" spans="34:122" ht="13.5" customHeight="1" x14ac:dyDescent="0.2"/>
    <row r="120" spans="34:122" ht="13.5" customHeight="1" x14ac:dyDescent="0.2">
      <c r="AH120" s="242"/>
    </row>
    <row r="121" spans="34:122" ht="13.5" customHeight="1" x14ac:dyDescent="0.2">
      <c r="AH121" s="242"/>
    </row>
    <row r="122" spans="34:122" ht="13.5" customHeight="1" x14ac:dyDescent="0.2"/>
    <row r="123" spans="34:122" ht="13.5" customHeight="1" x14ac:dyDescent="0.2"/>
    <row r="124" spans="34:122" ht="13.5" customHeight="1" x14ac:dyDescent="0.2"/>
    <row r="125" spans="34:122" ht="13.5" customHeight="1" x14ac:dyDescent="0.2">
      <c r="DR125" s="242" t="s">
        <v>477</v>
      </c>
    </row>
  </sheetData>
  <sheetProtection algorithmName="SHA-512" hashValue="Nm4FW755JyGfiCuoKyDW0xk0ibyCISJpSDlUPG8QEWRLq3irV8z1TA3dKjep2RhzVdLjbNP2iDh9Kv6RvCIbdg==" saltValue="Ve9qsg07IE5xK7mgrbp/+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0C838-C9A8-4B24-85CD-C60079434717}">
  <sheetPr>
    <pageSetUpPr fitToPage="1"/>
  </sheetPr>
  <dimension ref="A1:DR125"/>
  <sheetViews>
    <sheetView showGridLines="0" zoomScale="80" zoomScaleNormal="80" zoomScaleSheetLayoutView="55" workbookViewId="0">
      <selection activeCell="AN48" sqref="AN48"/>
    </sheetView>
  </sheetViews>
  <sheetFormatPr defaultColWidth="0" defaultRowHeight="13.5" customHeight="1" zeroHeight="1" x14ac:dyDescent="0.2"/>
  <cols>
    <col min="1" max="34" width="2.44140625" style="243" customWidth="1"/>
    <col min="35" max="122" width="2.44140625" style="242" customWidth="1"/>
    <col min="123" max="16384" width="2.44140625" style="242" hidden="1"/>
  </cols>
  <sheetData>
    <row r="1" spans="2:34" ht="13.5" customHeight="1" x14ac:dyDescent="0.2">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row>
    <row r="2" spans="2:34" ht="13.2" x14ac:dyDescent="0.2">
      <c r="S2" s="242"/>
      <c r="AH2" s="242"/>
    </row>
    <row r="3" spans="2:34" ht="13.2" x14ac:dyDescent="0.2">
      <c r="C3" s="242"/>
      <c r="D3" s="242"/>
      <c r="E3" s="242"/>
      <c r="F3" s="242"/>
      <c r="G3" s="242"/>
      <c r="H3" s="242"/>
      <c r="I3" s="242"/>
      <c r="J3" s="242"/>
      <c r="K3" s="242"/>
      <c r="L3" s="242"/>
      <c r="M3" s="242"/>
      <c r="N3" s="242"/>
      <c r="O3" s="242"/>
      <c r="P3" s="242"/>
      <c r="Q3" s="242"/>
      <c r="R3" s="242"/>
      <c r="S3" s="242"/>
      <c r="U3" s="242"/>
      <c r="V3" s="242"/>
      <c r="W3" s="242"/>
      <c r="X3" s="242"/>
      <c r="Y3" s="242"/>
      <c r="Z3" s="242"/>
      <c r="AA3" s="242"/>
      <c r="AB3" s="242"/>
      <c r="AC3" s="242"/>
      <c r="AD3" s="242"/>
      <c r="AE3" s="242"/>
      <c r="AF3" s="242"/>
      <c r="AG3" s="242"/>
      <c r="AH3" s="242"/>
    </row>
    <row r="4" spans="2:34" ht="13.2" x14ac:dyDescent="0.2"/>
    <row r="5" spans="2:34" ht="13.2" x14ac:dyDescent="0.2"/>
    <row r="6" spans="2:34" ht="13.2" x14ac:dyDescent="0.2"/>
    <row r="7" spans="2:34" ht="13.2" x14ac:dyDescent="0.2"/>
    <row r="8" spans="2:34" ht="13.2" x14ac:dyDescent="0.2"/>
    <row r="9" spans="2:34" ht="13.2" x14ac:dyDescent="0.2">
      <c r="AH9" s="242"/>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2"/>
    </row>
    <row r="18" spans="12:34" ht="13.2" x14ac:dyDescent="0.2"/>
    <row r="19" spans="12:34" ht="13.2" x14ac:dyDescent="0.2"/>
    <row r="20" spans="12:34" ht="13.2" x14ac:dyDescent="0.2">
      <c r="AH20" s="242"/>
    </row>
    <row r="21" spans="12:34" ht="13.2" x14ac:dyDescent="0.2">
      <c r="AH21" s="242"/>
    </row>
    <row r="22" spans="12:34" ht="13.2" x14ac:dyDescent="0.2"/>
    <row r="23" spans="12:34" ht="13.2" x14ac:dyDescent="0.2"/>
    <row r="24" spans="12:34" ht="13.2" x14ac:dyDescent="0.2">
      <c r="Q24" s="242"/>
    </row>
    <row r="25" spans="12:34" ht="13.2" x14ac:dyDescent="0.2"/>
    <row r="26" spans="12:34" ht="13.2" x14ac:dyDescent="0.2"/>
    <row r="27" spans="12:34" ht="13.2" x14ac:dyDescent="0.2"/>
    <row r="28" spans="12:34" ht="13.2" x14ac:dyDescent="0.2">
      <c r="O28" s="242"/>
      <c r="T28" s="242"/>
      <c r="AH28" s="242"/>
    </row>
    <row r="29" spans="12:34" ht="13.2" x14ac:dyDescent="0.2"/>
    <row r="30" spans="12:34" ht="13.2" x14ac:dyDescent="0.2"/>
    <row r="31" spans="12:34" ht="13.2" x14ac:dyDescent="0.2">
      <c r="Q31" s="242"/>
    </row>
    <row r="32" spans="12:34" ht="13.2" x14ac:dyDescent="0.2">
      <c r="L32" s="242"/>
    </row>
    <row r="33" spans="2:34" ht="13.2" x14ac:dyDescent="0.2">
      <c r="C33" s="242"/>
      <c r="E33" s="242"/>
      <c r="G33" s="242"/>
      <c r="I33" s="242"/>
      <c r="X33" s="242"/>
    </row>
    <row r="34" spans="2:34" ht="13.2" x14ac:dyDescent="0.2">
      <c r="B34" s="242"/>
      <c r="P34" s="242"/>
      <c r="R34" s="242"/>
      <c r="T34" s="242"/>
    </row>
    <row r="35" spans="2:34" ht="13.2" x14ac:dyDescent="0.2">
      <c r="D35" s="242"/>
      <c r="W35" s="242"/>
      <c r="AC35" s="242"/>
      <c r="AD35" s="242"/>
      <c r="AE35" s="242"/>
      <c r="AF35" s="242"/>
      <c r="AG35" s="242"/>
      <c r="AH35" s="242"/>
    </row>
    <row r="36" spans="2:34" ht="13.2" x14ac:dyDescent="0.2">
      <c r="H36" s="242"/>
      <c r="J36" s="242"/>
      <c r="K36" s="242"/>
      <c r="M36" s="242"/>
      <c r="Y36" s="242"/>
      <c r="Z36" s="242"/>
      <c r="AA36" s="242"/>
      <c r="AB36" s="242"/>
      <c r="AC36" s="242"/>
      <c r="AD36" s="242"/>
      <c r="AE36" s="242"/>
      <c r="AF36" s="242"/>
      <c r="AG36" s="242"/>
      <c r="AH36" s="242"/>
    </row>
    <row r="37" spans="2:34" ht="13.2" x14ac:dyDescent="0.2">
      <c r="AH37" s="242"/>
    </row>
    <row r="38" spans="2:34" ht="13.2" x14ac:dyDescent="0.2">
      <c r="AG38" s="242"/>
      <c r="AH38" s="242"/>
    </row>
    <row r="39" spans="2:34" ht="13.2" x14ac:dyDescent="0.2"/>
    <row r="40" spans="2:34" ht="13.2" x14ac:dyDescent="0.2">
      <c r="X40" s="242"/>
    </row>
    <row r="41" spans="2:34" ht="13.2" x14ac:dyDescent="0.2">
      <c r="R41" s="242"/>
    </row>
    <row r="42" spans="2:34" ht="13.2" x14ac:dyDescent="0.2">
      <c r="W42" s="242"/>
    </row>
    <row r="43" spans="2:34" ht="13.2" x14ac:dyDescent="0.2">
      <c r="Y43" s="242"/>
      <c r="Z43" s="242"/>
      <c r="AA43" s="242"/>
      <c r="AB43" s="242"/>
      <c r="AC43" s="242"/>
      <c r="AD43" s="242"/>
      <c r="AE43" s="242"/>
      <c r="AF43" s="242"/>
      <c r="AG43" s="242"/>
      <c r="AH43" s="242"/>
    </row>
    <row r="44" spans="2:34" ht="13.2" x14ac:dyDescent="0.2">
      <c r="AH44" s="242"/>
    </row>
    <row r="45" spans="2:34" ht="13.2" x14ac:dyDescent="0.2">
      <c r="X45" s="242"/>
    </row>
    <row r="46" spans="2:34" ht="13.2" x14ac:dyDescent="0.2"/>
    <row r="47" spans="2:34" ht="13.2" x14ac:dyDescent="0.2"/>
    <row r="48" spans="2:34" ht="13.2" x14ac:dyDescent="0.2">
      <c r="W48" s="242"/>
      <c r="Y48" s="242"/>
      <c r="Z48" s="242"/>
      <c r="AA48" s="242"/>
      <c r="AB48" s="242"/>
      <c r="AC48" s="242"/>
      <c r="AD48" s="242"/>
      <c r="AE48" s="242"/>
      <c r="AF48" s="242"/>
      <c r="AG48" s="242"/>
      <c r="AH48" s="242"/>
    </row>
    <row r="49" spans="28:34" ht="13.2" x14ac:dyDescent="0.2"/>
    <row r="50" spans="28:34" ht="13.2" x14ac:dyDescent="0.2">
      <c r="AE50" s="242"/>
      <c r="AF50" s="242"/>
      <c r="AG50" s="242"/>
      <c r="AH50" s="242"/>
    </row>
    <row r="51" spans="28:34" ht="13.2" x14ac:dyDescent="0.2">
      <c r="AC51" s="242"/>
      <c r="AD51" s="242"/>
      <c r="AE51" s="242"/>
      <c r="AF51" s="242"/>
      <c r="AG51" s="242"/>
      <c r="AH51" s="242"/>
    </row>
    <row r="52" spans="28:34" ht="13.2" x14ac:dyDescent="0.2"/>
    <row r="53" spans="28:34" ht="13.2" x14ac:dyDescent="0.2">
      <c r="AF53" s="242"/>
      <c r="AG53" s="242"/>
      <c r="AH53" s="242"/>
    </row>
    <row r="54" spans="28:34" ht="13.2" x14ac:dyDescent="0.2">
      <c r="AH54" s="242"/>
    </row>
    <row r="55" spans="28:34" ht="13.2" x14ac:dyDescent="0.2"/>
    <row r="56" spans="28:34" ht="13.2" x14ac:dyDescent="0.2">
      <c r="AB56" s="242"/>
      <c r="AC56" s="242"/>
      <c r="AD56" s="242"/>
      <c r="AE56" s="242"/>
      <c r="AF56" s="242"/>
      <c r="AG56" s="242"/>
      <c r="AH56" s="242"/>
    </row>
    <row r="57" spans="28:34" ht="13.2" x14ac:dyDescent="0.2">
      <c r="AH57" s="242"/>
    </row>
    <row r="58" spans="28:34" ht="13.2" x14ac:dyDescent="0.2">
      <c r="AH58" s="242"/>
    </row>
    <row r="59" spans="28:34" ht="13.2" x14ac:dyDescent="0.2">
      <c r="AG59" s="242"/>
      <c r="AH59" s="242"/>
    </row>
    <row r="60" spans="28:34" ht="13.2" x14ac:dyDescent="0.2"/>
    <row r="61" spans="28:34" ht="13.2" x14ac:dyDescent="0.2"/>
    <row r="62" spans="28:34" ht="13.2" x14ac:dyDescent="0.2"/>
    <row r="63" spans="28:34" ht="13.2" x14ac:dyDescent="0.2">
      <c r="AH63" s="242"/>
    </row>
    <row r="64" spans="28:34" ht="13.2" x14ac:dyDescent="0.2">
      <c r="AG64" s="242"/>
      <c r="AH64" s="242"/>
    </row>
    <row r="65" spans="28:34" ht="13.2" x14ac:dyDescent="0.2"/>
    <row r="66" spans="28:34" ht="13.2" x14ac:dyDescent="0.2"/>
    <row r="67" spans="28:34" ht="13.2" x14ac:dyDescent="0.2"/>
    <row r="68" spans="28:34" ht="13.2" x14ac:dyDescent="0.2">
      <c r="AB68" s="242"/>
      <c r="AC68" s="242"/>
      <c r="AD68" s="242"/>
      <c r="AE68" s="242"/>
      <c r="AF68" s="242"/>
      <c r="AG68" s="242"/>
      <c r="AH68" s="242"/>
    </row>
    <row r="69" spans="28:34" ht="13.2" x14ac:dyDescent="0.2">
      <c r="AF69" s="242"/>
      <c r="AG69" s="242"/>
      <c r="AH69" s="242"/>
    </row>
    <row r="70" spans="28:34" ht="13.2" x14ac:dyDescent="0.2"/>
    <row r="71" spans="28:34" ht="13.2" x14ac:dyDescent="0.2"/>
    <row r="72" spans="28:34" ht="13.2" x14ac:dyDescent="0.2"/>
    <row r="73" spans="28:34" ht="13.2" x14ac:dyDescent="0.2"/>
    <row r="74" spans="28:34" ht="13.2" x14ac:dyDescent="0.2"/>
    <row r="75" spans="28:34" ht="13.2" x14ac:dyDescent="0.2">
      <c r="AH75" s="242"/>
    </row>
    <row r="76" spans="28:34" ht="13.2" x14ac:dyDescent="0.2">
      <c r="AF76" s="242"/>
      <c r="AG76" s="242"/>
      <c r="AH76" s="242"/>
    </row>
    <row r="77" spans="28:34" ht="13.2" x14ac:dyDescent="0.2">
      <c r="AG77" s="242"/>
      <c r="AH77" s="242"/>
    </row>
    <row r="78" spans="28:34" ht="13.2" x14ac:dyDescent="0.2"/>
    <row r="79" spans="28:34" ht="13.2" x14ac:dyDescent="0.2"/>
    <row r="80" spans="28:34" ht="13.2" x14ac:dyDescent="0.2"/>
    <row r="81" spans="25:34" ht="13.2" x14ac:dyDescent="0.2"/>
    <row r="82" spans="25:34" ht="13.2" x14ac:dyDescent="0.2">
      <c r="Y82" s="242"/>
    </row>
    <row r="83" spans="25:34" ht="13.2" x14ac:dyDescent="0.2">
      <c r="Y83" s="242"/>
      <c r="Z83" s="242"/>
      <c r="AA83" s="242"/>
      <c r="AB83" s="242"/>
      <c r="AC83" s="242"/>
      <c r="AD83" s="242"/>
      <c r="AE83" s="242"/>
      <c r="AF83" s="242"/>
      <c r="AG83" s="242"/>
      <c r="AH83" s="242"/>
    </row>
    <row r="84" spans="25:34" ht="13.2" x14ac:dyDescent="0.2"/>
    <row r="85" spans="25:34" ht="13.2" x14ac:dyDescent="0.2"/>
    <row r="86" spans="25:34" ht="13.2" x14ac:dyDescent="0.2"/>
    <row r="87" spans="25:34" ht="13.2" x14ac:dyDescent="0.2"/>
    <row r="88" spans="25:34" ht="13.2" x14ac:dyDescent="0.2">
      <c r="AH88" s="242"/>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2"/>
      <c r="AG94" s="242"/>
      <c r="AH94" s="242"/>
    </row>
    <row r="95" spans="25:34" ht="13.5" customHeight="1" x14ac:dyDescent="0.2">
      <c r="AH95" s="24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2"/>
    </row>
    <row r="102" spans="33:34" ht="13.5" customHeight="1" x14ac:dyDescent="0.2"/>
    <row r="103" spans="33:34" ht="13.5" customHeight="1" x14ac:dyDescent="0.2"/>
    <row r="104" spans="33:34" ht="13.5" customHeight="1" x14ac:dyDescent="0.2">
      <c r="AG104" s="242"/>
      <c r="AH104" s="24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2"/>
    </row>
    <row r="117" spans="34:122" ht="13.5" customHeight="1" x14ac:dyDescent="0.2"/>
    <row r="118" spans="34:122" ht="13.5" customHeight="1" x14ac:dyDescent="0.2"/>
    <row r="119" spans="34:122" ht="13.5" customHeight="1" x14ac:dyDescent="0.2"/>
    <row r="120" spans="34:122" ht="13.5" customHeight="1" x14ac:dyDescent="0.2">
      <c r="AH120" s="242"/>
    </row>
    <row r="121" spans="34:122" ht="13.5" customHeight="1" x14ac:dyDescent="0.2">
      <c r="AH121" s="242"/>
    </row>
    <row r="122" spans="34:122" ht="13.5" customHeight="1" x14ac:dyDescent="0.2"/>
    <row r="123" spans="34:122" ht="13.5" customHeight="1" x14ac:dyDescent="0.2"/>
    <row r="124" spans="34:122" ht="13.5" customHeight="1" x14ac:dyDescent="0.2"/>
    <row r="125" spans="34:122" ht="13.5" customHeight="1" x14ac:dyDescent="0.2">
      <c r="DR125" s="242" t="s">
        <v>477</v>
      </c>
    </row>
  </sheetData>
  <sheetProtection algorithmName="SHA-512" hashValue="oPfkNnajhuRpTMirFeKCZ5STLThzKD0EzL/+SPbvaQ1Yx99TRKatoz+jR0WzCkfyzX55uSPYdGUezFuAs91/vQ==" saltValue="kgY9wJnabh8XOwzH+WwND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27" customWidth="1"/>
    <col min="2" max="8" width="13.33203125" style="127" customWidth="1"/>
    <col min="9" max="16384" width="11.109375" style="127"/>
  </cols>
  <sheetData>
    <row r="1" spans="1:8" x14ac:dyDescent="0.2">
      <c r="A1" s="121"/>
      <c r="B1" s="122"/>
      <c r="C1" s="123"/>
      <c r="D1" s="124"/>
      <c r="E1" s="125"/>
      <c r="F1" s="125"/>
      <c r="G1" s="125"/>
      <c r="H1" s="126"/>
    </row>
    <row r="2" spans="1:8" x14ac:dyDescent="0.2">
      <c r="A2" s="128"/>
      <c r="B2" s="129"/>
      <c r="C2" s="130"/>
      <c r="D2" s="131" t="s">
        <v>50</v>
      </c>
      <c r="E2" s="132"/>
      <c r="F2" s="133" t="s">
        <v>526</v>
      </c>
      <c r="G2" s="134"/>
      <c r="H2" s="135"/>
    </row>
    <row r="3" spans="1:8" x14ac:dyDescent="0.2">
      <c r="A3" s="131" t="s">
        <v>519</v>
      </c>
      <c r="B3" s="136"/>
      <c r="C3" s="137"/>
      <c r="D3" s="138">
        <v>42630</v>
      </c>
      <c r="E3" s="139"/>
      <c r="F3" s="140">
        <v>70329</v>
      </c>
      <c r="G3" s="141"/>
      <c r="H3" s="142"/>
    </row>
    <row r="4" spans="1:8" x14ac:dyDescent="0.2">
      <c r="A4" s="143"/>
      <c r="B4" s="144"/>
      <c r="C4" s="145"/>
      <c r="D4" s="146">
        <v>26558</v>
      </c>
      <c r="E4" s="147"/>
      <c r="F4" s="148">
        <v>39403</v>
      </c>
      <c r="G4" s="149"/>
      <c r="H4" s="150"/>
    </row>
    <row r="5" spans="1:8" x14ac:dyDescent="0.2">
      <c r="A5" s="131" t="s">
        <v>521</v>
      </c>
      <c r="B5" s="136"/>
      <c r="C5" s="137"/>
      <c r="D5" s="138">
        <v>32026</v>
      </c>
      <c r="E5" s="139"/>
      <c r="F5" s="140">
        <v>54225</v>
      </c>
      <c r="G5" s="141"/>
      <c r="H5" s="142"/>
    </row>
    <row r="6" spans="1:8" x14ac:dyDescent="0.2">
      <c r="A6" s="143"/>
      <c r="B6" s="144"/>
      <c r="C6" s="145"/>
      <c r="D6" s="146">
        <v>25334</v>
      </c>
      <c r="E6" s="147"/>
      <c r="F6" s="148">
        <v>27337</v>
      </c>
      <c r="G6" s="149"/>
      <c r="H6" s="150"/>
    </row>
    <row r="7" spans="1:8" x14ac:dyDescent="0.2">
      <c r="A7" s="131" t="s">
        <v>522</v>
      </c>
      <c r="B7" s="136"/>
      <c r="C7" s="137"/>
      <c r="D7" s="138">
        <v>68575</v>
      </c>
      <c r="E7" s="139"/>
      <c r="F7" s="140">
        <v>54016</v>
      </c>
      <c r="G7" s="141"/>
      <c r="H7" s="142"/>
    </row>
    <row r="8" spans="1:8" x14ac:dyDescent="0.2">
      <c r="A8" s="143"/>
      <c r="B8" s="144"/>
      <c r="C8" s="145"/>
      <c r="D8" s="146">
        <v>62073</v>
      </c>
      <c r="E8" s="147"/>
      <c r="F8" s="148">
        <v>28078</v>
      </c>
      <c r="G8" s="149"/>
      <c r="H8" s="150"/>
    </row>
    <row r="9" spans="1:8" x14ac:dyDescent="0.2">
      <c r="A9" s="131" t="s">
        <v>523</v>
      </c>
      <c r="B9" s="136"/>
      <c r="C9" s="137"/>
      <c r="D9" s="138">
        <v>21464</v>
      </c>
      <c r="E9" s="139"/>
      <c r="F9" s="140">
        <v>52786</v>
      </c>
      <c r="G9" s="141"/>
      <c r="H9" s="142"/>
    </row>
    <row r="10" spans="1:8" x14ac:dyDescent="0.2">
      <c r="A10" s="143"/>
      <c r="B10" s="144"/>
      <c r="C10" s="145"/>
      <c r="D10" s="146">
        <v>10336</v>
      </c>
      <c r="E10" s="147"/>
      <c r="F10" s="148">
        <v>28742</v>
      </c>
      <c r="G10" s="149"/>
      <c r="H10" s="150"/>
    </row>
    <row r="11" spans="1:8" x14ac:dyDescent="0.2">
      <c r="A11" s="131" t="s">
        <v>524</v>
      </c>
      <c r="B11" s="136"/>
      <c r="C11" s="137"/>
      <c r="D11" s="138">
        <v>93503</v>
      </c>
      <c r="E11" s="139"/>
      <c r="F11" s="140">
        <v>58465</v>
      </c>
      <c r="G11" s="141"/>
      <c r="H11" s="142"/>
    </row>
    <row r="12" spans="1:8" x14ac:dyDescent="0.2">
      <c r="A12" s="143"/>
      <c r="B12" s="144"/>
      <c r="C12" s="151"/>
      <c r="D12" s="146">
        <v>87604</v>
      </c>
      <c r="E12" s="147"/>
      <c r="F12" s="148">
        <v>34452</v>
      </c>
      <c r="G12" s="149"/>
      <c r="H12" s="150"/>
    </row>
    <row r="13" spans="1:8" x14ac:dyDescent="0.2">
      <c r="A13" s="131"/>
      <c r="B13" s="136"/>
      <c r="C13" s="152"/>
      <c r="D13" s="153">
        <v>51640</v>
      </c>
      <c r="E13" s="154"/>
      <c r="F13" s="155">
        <v>57964</v>
      </c>
      <c r="G13" s="156"/>
      <c r="H13" s="142"/>
    </row>
    <row r="14" spans="1:8" x14ac:dyDescent="0.2">
      <c r="A14" s="143"/>
      <c r="B14" s="144"/>
      <c r="C14" s="145"/>
      <c r="D14" s="146">
        <v>42381</v>
      </c>
      <c r="E14" s="147"/>
      <c r="F14" s="148">
        <v>31602</v>
      </c>
      <c r="G14" s="149"/>
      <c r="H14" s="150"/>
    </row>
    <row r="17" spans="1:11" x14ac:dyDescent="0.2">
      <c r="A17" s="127" t="s">
        <v>51</v>
      </c>
    </row>
    <row r="18" spans="1:11" x14ac:dyDescent="0.2">
      <c r="A18" s="157"/>
      <c r="B18" s="157" t="str">
        <f>実質収支比率等に係る経年分析!F$46</f>
        <v>R02</v>
      </c>
      <c r="C18" s="157" t="str">
        <f>実質収支比率等に係る経年分析!G$46</f>
        <v>R03</v>
      </c>
      <c r="D18" s="157" t="str">
        <f>実質収支比率等に係る経年分析!H$46</f>
        <v>R04</v>
      </c>
      <c r="E18" s="157" t="str">
        <f>実質収支比率等に係る経年分析!I$46</f>
        <v>R05</v>
      </c>
      <c r="F18" s="157" t="str">
        <f>実質収支比率等に係る経年分析!J$46</f>
        <v>R06</v>
      </c>
    </row>
    <row r="19" spans="1:11" x14ac:dyDescent="0.2">
      <c r="A19" s="157" t="s">
        <v>52</v>
      </c>
      <c r="B19" s="157">
        <f>ROUND(VALUE(SUBSTITUTE(実質収支比率等に係る経年分析!F$48,"▲","-")),2)</f>
        <v>5.39</v>
      </c>
      <c r="C19" s="157">
        <f>ROUND(VALUE(SUBSTITUTE(実質収支比率等に係る経年分析!G$48,"▲","-")),2)</f>
        <v>10.85</v>
      </c>
      <c r="D19" s="157">
        <f>ROUND(VALUE(SUBSTITUTE(実質収支比率等に係る経年分析!H$48,"▲","-")),2)</f>
        <v>6.76</v>
      </c>
      <c r="E19" s="157">
        <f>ROUND(VALUE(SUBSTITUTE(実質収支比率等に係る経年分析!I$48,"▲","-")),2)</f>
        <v>2.14</v>
      </c>
      <c r="F19" s="157">
        <f>ROUND(VALUE(SUBSTITUTE(実質収支比率等に係る経年分析!J$48,"▲","-")),2)</f>
        <v>5.0199999999999996</v>
      </c>
    </row>
    <row r="20" spans="1:11" x14ac:dyDescent="0.2">
      <c r="A20" s="157" t="s">
        <v>53</v>
      </c>
      <c r="B20" s="157">
        <f>ROUND(VALUE(SUBSTITUTE(実質収支比率等に係る経年分析!F$47,"▲","-")),2)</f>
        <v>28.49</v>
      </c>
      <c r="C20" s="157">
        <f>ROUND(VALUE(SUBSTITUTE(実質収支比率等に係る経年分析!G$47,"▲","-")),2)</f>
        <v>32.26</v>
      </c>
      <c r="D20" s="157">
        <f>ROUND(VALUE(SUBSTITUTE(実質収支比率等に係る経年分析!H$47,"▲","-")),2)</f>
        <v>40.97</v>
      </c>
      <c r="E20" s="157">
        <f>ROUND(VALUE(SUBSTITUTE(実質収支比率等に係る経年分析!I$47,"▲","-")),2)</f>
        <v>43.35</v>
      </c>
      <c r="F20" s="157">
        <f>ROUND(VALUE(SUBSTITUTE(実質収支比率等に係る経年分析!J$47,"▲","-")),2)</f>
        <v>42.77</v>
      </c>
    </row>
    <row r="21" spans="1:11" x14ac:dyDescent="0.2">
      <c r="A21" s="157" t="s">
        <v>54</v>
      </c>
      <c r="B21" s="157">
        <f>IF(ISNUMBER(VALUE(SUBSTITUTE(実質収支比率等に係る経年分析!F$49,"▲","-"))),ROUND(VALUE(SUBSTITUTE(実質収支比率等に係る経年分析!F$49,"▲","-")),2),NA())</f>
        <v>4.78</v>
      </c>
      <c r="C21" s="157">
        <f>IF(ISNUMBER(VALUE(SUBSTITUTE(実質収支比率等に係る経年分析!G$49,"▲","-"))),ROUND(VALUE(SUBSTITUTE(実質収支比率等に係る経年分析!G$49,"▲","-")),2),NA())</f>
        <v>11.14</v>
      </c>
      <c r="D21" s="157">
        <f>IF(ISNUMBER(VALUE(SUBSTITUTE(実質収支比率等に係る経年分析!H$49,"▲","-"))),ROUND(VALUE(SUBSTITUTE(実質収支比率等に係る経年分析!H$49,"▲","-")),2),NA())</f>
        <v>3.84</v>
      </c>
      <c r="E21" s="157">
        <f>IF(ISNUMBER(VALUE(SUBSTITUTE(実質収支比率等に係る経年分析!I$49,"▲","-"))),ROUND(VALUE(SUBSTITUTE(実質収支比率等に係る経年分析!I$49,"▲","-")),2),NA())</f>
        <v>-1.01</v>
      </c>
      <c r="F21" s="157">
        <f>IF(ISNUMBER(VALUE(SUBSTITUTE(実質収支比率等に係る経年分析!J$49,"▲","-"))),ROUND(VALUE(SUBSTITUTE(実質収支比率等に係る経年分析!J$49,"▲","-")),2),NA())</f>
        <v>4.08</v>
      </c>
    </row>
    <row r="24" spans="1:11" x14ac:dyDescent="0.2">
      <c r="A24" s="127" t="s">
        <v>55</v>
      </c>
    </row>
    <row r="25" spans="1:11" x14ac:dyDescent="0.2">
      <c r="A25" s="158"/>
      <c r="B25" s="158" t="str">
        <f>連結実質赤字比率に係る赤字・黒字の構成分析!F$33</f>
        <v>R02</v>
      </c>
      <c r="C25" s="158"/>
      <c r="D25" s="158" t="str">
        <f>連結実質赤字比率に係る赤字・黒字の構成分析!G$33</f>
        <v>R03</v>
      </c>
      <c r="E25" s="158"/>
      <c r="F25" s="158" t="str">
        <f>連結実質赤字比率に係る赤字・黒字の構成分析!H$33</f>
        <v>R04</v>
      </c>
      <c r="G25" s="158"/>
      <c r="H25" s="158" t="str">
        <f>連結実質赤字比率に係る赤字・黒字の構成分析!I$33</f>
        <v>R05</v>
      </c>
      <c r="I25" s="158"/>
      <c r="J25" s="158" t="str">
        <f>連結実質赤字比率に係る赤字・黒字の構成分析!J$33</f>
        <v>R06</v>
      </c>
      <c r="K25" s="158"/>
    </row>
    <row r="26" spans="1:11" x14ac:dyDescent="0.2">
      <c r="A26" s="158"/>
      <c r="B26" s="158" t="s">
        <v>56</v>
      </c>
      <c r="C26" s="158" t="s">
        <v>57</v>
      </c>
      <c r="D26" s="158" t="s">
        <v>56</v>
      </c>
      <c r="E26" s="158" t="s">
        <v>57</v>
      </c>
      <c r="F26" s="158" t="s">
        <v>56</v>
      </c>
      <c r="G26" s="158" t="s">
        <v>57</v>
      </c>
      <c r="H26" s="158" t="s">
        <v>56</v>
      </c>
      <c r="I26" s="158" t="s">
        <v>57</v>
      </c>
      <c r="J26" s="158" t="s">
        <v>56</v>
      </c>
      <c r="K26" s="158" t="s">
        <v>57</v>
      </c>
    </row>
    <row r="27" spans="1:11" x14ac:dyDescent="0.2">
      <c r="A27" s="158" t="str">
        <f>IF(連結実質赤字比率に係る赤字・黒字の構成分析!C$43="",NA(),連結実質赤字比率に係る赤字・黒字の構成分析!C$43)</f>
        <v>その他会計（黒字）</v>
      </c>
      <c r="B27" s="158" t="e">
        <f>IF(ROUND(VALUE(SUBSTITUTE(連結実質赤字比率に係る赤字・黒字の構成分析!F$43,"▲", "-")), 2) &lt; 0, ABS(ROUND(VALUE(SUBSTITUTE(連結実質赤字比率に係る赤字・黒字の構成分析!F$43,"▲", "-")), 2)), NA())</f>
        <v>#VALUE!</v>
      </c>
      <c r="C27" s="158" t="e">
        <f>IF(ROUND(VALUE(SUBSTITUTE(連結実質赤字比率に係る赤字・黒字の構成分析!F$43,"▲", "-")), 2) &gt;= 0, ABS(ROUND(VALUE(SUBSTITUTE(連結実質赤字比率に係る赤字・黒字の構成分析!F$43,"▲", "-")), 2)), NA())</f>
        <v>#VALUE!</v>
      </c>
      <c r="D27" s="158" t="e">
        <f>IF(ROUND(VALUE(SUBSTITUTE(連結実質赤字比率に係る赤字・黒字の構成分析!G$43,"▲", "-")), 2) &lt; 0, ABS(ROUND(VALUE(SUBSTITUTE(連結実質赤字比率に係る赤字・黒字の構成分析!G$43,"▲", "-")), 2)), NA())</f>
        <v>#VALUE!</v>
      </c>
      <c r="E27" s="158" t="e">
        <f>IF(ROUND(VALUE(SUBSTITUTE(連結実質赤字比率に係る赤字・黒字の構成分析!G$43,"▲", "-")), 2) &gt;= 0, ABS(ROUND(VALUE(SUBSTITUTE(連結実質赤字比率に係る赤字・黒字の構成分析!G$43,"▲", "-")), 2)), NA())</f>
        <v>#VALUE!</v>
      </c>
      <c r="F27" s="158" t="e">
        <f>IF(ROUND(VALUE(SUBSTITUTE(連結実質赤字比率に係る赤字・黒字の構成分析!H$43,"▲", "-")), 2) &lt; 0, ABS(ROUND(VALUE(SUBSTITUTE(連結実質赤字比率に係る赤字・黒字の構成分析!H$43,"▲", "-")), 2)), NA())</f>
        <v>#VALUE!</v>
      </c>
      <c r="G27" s="158" t="e">
        <f>IF(ROUND(VALUE(SUBSTITUTE(連結実質赤字比率に係る赤字・黒字の構成分析!H$43,"▲", "-")), 2) &gt;= 0, ABS(ROUND(VALUE(SUBSTITUTE(連結実質赤字比率に係る赤字・黒字の構成分析!H$43,"▲", "-")), 2)), NA())</f>
        <v>#VALUE!</v>
      </c>
      <c r="H27" s="158" t="e">
        <f>IF(ROUND(VALUE(SUBSTITUTE(連結実質赤字比率に係る赤字・黒字の構成分析!I$43,"▲", "-")), 2) &lt; 0, ABS(ROUND(VALUE(SUBSTITUTE(連結実質赤字比率に係る赤字・黒字の構成分析!I$43,"▲", "-")), 2)), NA())</f>
        <v>#VALUE!</v>
      </c>
      <c r="I27" s="158" t="e">
        <f>IF(ROUND(VALUE(SUBSTITUTE(連結実質赤字比率に係る赤字・黒字の構成分析!I$43,"▲", "-")), 2) &gt;= 0, ABS(ROUND(VALUE(SUBSTITUTE(連結実質赤字比率に係る赤字・黒字の構成分析!I$43,"▲", "-")), 2)), NA())</f>
        <v>#VALUE!</v>
      </c>
      <c r="J27" s="158" t="e">
        <f>IF(ROUND(VALUE(SUBSTITUTE(連結実質赤字比率に係る赤字・黒字の構成分析!J$43,"▲", "-")), 2) &lt; 0, ABS(ROUND(VALUE(SUBSTITUTE(連結実質赤字比率に係る赤字・黒字の構成分析!J$43,"▲", "-")), 2)), NA())</f>
        <v>#VALUE!</v>
      </c>
      <c r="K27" s="158" t="e">
        <f>IF(ROUND(VALUE(SUBSTITUTE(連結実質赤字比率に係る赤字・黒字の構成分析!J$43,"▲", "-")), 2) &gt;= 0, ABS(ROUND(VALUE(SUBSTITUTE(連結実質赤字比率に係る赤字・黒字の構成分析!J$43,"▲", "-")), 2)), NA())</f>
        <v>#VALUE!</v>
      </c>
    </row>
    <row r="28" spans="1:11" x14ac:dyDescent="0.2">
      <c r="A28" s="158" t="str">
        <f>IF(連結実質赤字比率に係る赤字・黒字の構成分析!C$42="",NA(),連結実質赤字比率に係る赤字・黒字の構成分析!C$42)</f>
        <v>その他会計（赤字）</v>
      </c>
      <c r="B28" s="158" t="e">
        <f>IF(ROUND(VALUE(SUBSTITUTE(連結実質赤字比率に係る赤字・黒字の構成分析!F$42,"▲", "-")), 2) &lt; 0, ABS(ROUND(VALUE(SUBSTITUTE(連結実質赤字比率に係る赤字・黒字の構成分析!F$42,"▲", "-")), 2)), NA())</f>
        <v>#VALUE!</v>
      </c>
      <c r="C28" s="158" t="e">
        <f>IF(ROUND(VALUE(SUBSTITUTE(連結実質赤字比率に係る赤字・黒字の構成分析!F$42,"▲", "-")), 2) &gt;= 0, ABS(ROUND(VALUE(SUBSTITUTE(連結実質赤字比率に係る赤字・黒字の構成分析!F$42,"▲", "-")), 2)), NA())</f>
        <v>#VALUE!</v>
      </c>
      <c r="D28" s="158" t="e">
        <f>IF(ROUND(VALUE(SUBSTITUTE(連結実質赤字比率に係る赤字・黒字の構成分析!G$42,"▲", "-")), 2) &lt; 0, ABS(ROUND(VALUE(SUBSTITUTE(連結実質赤字比率に係る赤字・黒字の構成分析!G$42,"▲", "-")), 2)), NA())</f>
        <v>#VALUE!</v>
      </c>
      <c r="E28" s="158" t="e">
        <f>IF(ROUND(VALUE(SUBSTITUTE(連結実質赤字比率に係る赤字・黒字の構成分析!G$42,"▲", "-")), 2) &gt;= 0, ABS(ROUND(VALUE(SUBSTITUTE(連結実質赤字比率に係る赤字・黒字の構成分析!G$42,"▲", "-")), 2)), NA())</f>
        <v>#VALUE!</v>
      </c>
      <c r="F28" s="158" t="e">
        <f>IF(ROUND(VALUE(SUBSTITUTE(連結実質赤字比率に係る赤字・黒字の構成分析!H$42,"▲", "-")), 2) &lt; 0, ABS(ROUND(VALUE(SUBSTITUTE(連結実質赤字比率に係る赤字・黒字の構成分析!H$42,"▲", "-")), 2)), NA())</f>
        <v>#VALUE!</v>
      </c>
      <c r="G28" s="158" t="e">
        <f>IF(ROUND(VALUE(SUBSTITUTE(連結実質赤字比率に係る赤字・黒字の構成分析!H$42,"▲", "-")), 2) &gt;= 0, ABS(ROUND(VALUE(SUBSTITUTE(連結実質赤字比率に係る赤字・黒字の構成分析!H$42,"▲", "-")), 2)), NA())</f>
        <v>#VALUE!</v>
      </c>
      <c r="H28" s="158" t="e">
        <f>IF(ROUND(VALUE(SUBSTITUTE(連結実質赤字比率に係る赤字・黒字の構成分析!I$42,"▲", "-")), 2) &lt; 0, ABS(ROUND(VALUE(SUBSTITUTE(連結実質赤字比率に係る赤字・黒字の構成分析!I$42,"▲", "-")), 2)), NA())</f>
        <v>#VALUE!</v>
      </c>
      <c r="I28" s="158" t="e">
        <f>IF(ROUND(VALUE(SUBSTITUTE(連結実質赤字比率に係る赤字・黒字の構成分析!I$42,"▲", "-")), 2) &gt;= 0, ABS(ROUND(VALUE(SUBSTITUTE(連結実質赤字比率に係る赤字・黒字の構成分析!I$42,"▲", "-")), 2)), NA())</f>
        <v>#VALUE!</v>
      </c>
      <c r="J28" s="158" t="e">
        <f>IF(ROUND(VALUE(SUBSTITUTE(連結実質赤字比率に係る赤字・黒字の構成分析!J$42,"▲", "-")), 2) &lt; 0, ABS(ROUND(VALUE(SUBSTITUTE(連結実質赤字比率に係る赤字・黒字の構成分析!J$42,"▲", "-")), 2)), NA())</f>
        <v>#VALUE!</v>
      </c>
      <c r="K28" s="158" t="e">
        <f>IF(ROUND(VALUE(SUBSTITUTE(連結実質赤字比率に係る赤字・黒字の構成分析!J$42,"▲", "-")), 2) &gt;= 0, ABS(ROUND(VALUE(SUBSTITUTE(連結実質赤字比率に係る赤字・黒字の構成分析!J$42,"▲", "-")), 2)), NA())</f>
        <v>#VALUE!</v>
      </c>
    </row>
    <row r="29" spans="1:11" x14ac:dyDescent="0.2">
      <c r="A29" s="158" t="str">
        <f>IF(連結実質赤字比率に係る赤字・黒字の構成分析!C$41="",NA(),連結実質赤字比率に係る赤字・黒字の構成分析!C$41)</f>
        <v>総社市後期高齢者医療特別会計</v>
      </c>
      <c r="B29" s="158" t="e">
        <f>IF(ROUND(VALUE(SUBSTITUTE(連結実質赤字比率に係る赤字・黒字の構成分析!F$41,"▲", "-")), 2) &lt; 0, ABS(ROUND(VALUE(SUBSTITUTE(連結実質赤字比率に係る赤字・黒字の構成分析!F$41,"▲", "-")), 2)), NA())</f>
        <v>#N/A</v>
      </c>
      <c r="C29" s="158">
        <f>IF(ROUND(VALUE(SUBSTITUTE(連結実質赤字比率に係る赤字・黒字の構成分析!F$41,"▲", "-")), 2) &gt;= 0, ABS(ROUND(VALUE(SUBSTITUTE(連結実質赤字比率に係る赤字・黒字の構成分析!F$41,"▲", "-")), 2)), NA())</f>
        <v>0.01</v>
      </c>
      <c r="D29" s="158" t="e">
        <f>IF(ROUND(VALUE(SUBSTITUTE(連結実質赤字比率に係る赤字・黒字の構成分析!G$41,"▲", "-")), 2) &lt; 0, ABS(ROUND(VALUE(SUBSTITUTE(連結実質赤字比率に係る赤字・黒字の構成分析!G$41,"▲", "-")), 2)), NA())</f>
        <v>#N/A</v>
      </c>
      <c r="E29" s="158">
        <f>IF(ROUND(VALUE(SUBSTITUTE(連結実質赤字比率に係る赤字・黒字の構成分析!G$41,"▲", "-")), 2) &gt;= 0, ABS(ROUND(VALUE(SUBSTITUTE(連結実質赤字比率に係る赤字・黒字の構成分析!G$41,"▲", "-")), 2)), NA())</f>
        <v>0</v>
      </c>
      <c r="F29" s="158" t="e">
        <f>IF(ROUND(VALUE(SUBSTITUTE(連結実質赤字比率に係る赤字・黒字の構成分析!H$41,"▲", "-")), 2) &lt; 0, ABS(ROUND(VALUE(SUBSTITUTE(連結実質赤字比率に係る赤字・黒字の構成分析!H$41,"▲", "-")), 2)), NA())</f>
        <v>#N/A</v>
      </c>
      <c r="G29" s="158">
        <f>IF(ROUND(VALUE(SUBSTITUTE(連結実質赤字比率に係る赤字・黒字の構成分析!H$41,"▲", "-")), 2) &gt;= 0, ABS(ROUND(VALUE(SUBSTITUTE(連結実質赤字比率に係る赤字・黒字の構成分析!H$41,"▲", "-")), 2)), NA())</f>
        <v>0</v>
      </c>
      <c r="H29" s="158" t="e">
        <f>IF(ROUND(VALUE(SUBSTITUTE(連結実質赤字比率に係る赤字・黒字の構成分析!I$41,"▲", "-")), 2) &lt; 0, ABS(ROUND(VALUE(SUBSTITUTE(連結実質赤字比率に係る赤字・黒字の構成分析!I$41,"▲", "-")), 2)), NA())</f>
        <v>#N/A</v>
      </c>
      <c r="I29" s="158">
        <f>IF(ROUND(VALUE(SUBSTITUTE(連結実質赤字比率に係る赤字・黒字の構成分析!I$41,"▲", "-")), 2) &gt;= 0, ABS(ROUND(VALUE(SUBSTITUTE(連結実質赤字比率に係る赤字・黒字の構成分析!I$41,"▲", "-")), 2)), NA())</f>
        <v>0.01</v>
      </c>
      <c r="J29" s="158" t="e">
        <f>IF(ROUND(VALUE(SUBSTITUTE(連結実質赤字比率に係る赤字・黒字の構成分析!J$41,"▲", "-")), 2) &lt; 0, ABS(ROUND(VALUE(SUBSTITUTE(連結実質赤字比率に係る赤字・黒字の構成分析!J$41,"▲", "-")), 2)), NA())</f>
        <v>#N/A</v>
      </c>
      <c r="K29" s="158">
        <f>IF(ROUND(VALUE(SUBSTITUTE(連結実質赤字比率に係る赤字・黒字の構成分析!J$41,"▲", "-")), 2) &gt;= 0, ABS(ROUND(VALUE(SUBSTITUTE(連結実質赤字比率に係る赤字・黒字の構成分析!J$41,"▲", "-")), 2)), NA())</f>
        <v>0</v>
      </c>
    </row>
    <row r="30" spans="1:11" x14ac:dyDescent="0.2">
      <c r="A30" s="158" t="str">
        <f>IF(連結実質赤字比率に係る赤字・黒字の構成分析!C$40="",NA(),連結実質赤字比率に係る赤字・黒字の構成分析!C$40)</f>
        <v>総社市国民健康保険特別会計</v>
      </c>
      <c r="B30" s="158" t="e">
        <f>IF(ROUND(VALUE(SUBSTITUTE(連結実質赤字比率に係る赤字・黒字の構成分析!F$40,"▲", "-")), 2) &lt; 0, ABS(ROUND(VALUE(SUBSTITUTE(連結実質赤字比率に係る赤字・黒字の構成分析!F$40,"▲", "-")), 2)), NA())</f>
        <v>#N/A</v>
      </c>
      <c r="C30" s="158">
        <f>IF(ROUND(VALUE(SUBSTITUTE(連結実質赤字比率に係る赤字・黒字の構成分析!F$40,"▲", "-")), 2) &gt;= 0, ABS(ROUND(VALUE(SUBSTITUTE(連結実質赤字比率に係る赤字・黒字の構成分析!F$40,"▲", "-")), 2)), NA())</f>
        <v>1.55</v>
      </c>
      <c r="D30" s="158" t="e">
        <f>IF(ROUND(VALUE(SUBSTITUTE(連結実質赤字比率に係る赤字・黒字の構成分析!G$40,"▲", "-")), 2) &lt; 0, ABS(ROUND(VALUE(SUBSTITUTE(連結実質赤字比率に係る赤字・黒字の構成分析!G$40,"▲", "-")), 2)), NA())</f>
        <v>#N/A</v>
      </c>
      <c r="E30" s="158">
        <f>IF(ROUND(VALUE(SUBSTITUTE(連結実質赤字比率に係る赤字・黒字の構成分析!G$40,"▲", "-")), 2) &gt;= 0, ABS(ROUND(VALUE(SUBSTITUTE(連結実質赤字比率に係る赤字・黒字の構成分析!G$40,"▲", "-")), 2)), NA())</f>
        <v>1.1299999999999999</v>
      </c>
      <c r="F30" s="158" t="e">
        <f>IF(ROUND(VALUE(SUBSTITUTE(連結実質赤字比率に係る赤字・黒字の構成分析!H$40,"▲", "-")), 2) &lt; 0, ABS(ROUND(VALUE(SUBSTITUTE(連結実質赤字比率に係る赤字・黒字の構成分析!H$40,"▲", "-")), 2)), NA())</f>
        <v>#N/A</v>
      </c>
      <c r="G30" s="158">
        <f>IF(ROUND(VALUE(SUBSTITUTE(連結実質赤字比率に係る赤字・黒字の構成分析!H$40,"▲", "-")), 2) &gt;= 0, ABS(ROUND(VALUE(SUBSTITUTE(連結実質赤字比率に係る赤字・黒字の構成分析!H$40,"▲", "-")), 2)), NA())</f>
        <v>0.49</v>
      </c>
      <c r="H30" s="158" t="e">
        <f>IF(ROUND(VALUE(SUBSTITUTE(連結実質赤字比率に係る赤字・黒字の構成分析!I$40,"▲", "-")), 2) &lt; 0, ABS(ROUND(VALUE(SUBSTITUTE(連結実質赤字比率に係る赤字・黒字の構成分析!I$40,"▲", "-")), 2)), NA())</f>
        <v>#N/A</v>
      </c>
      <c r="I30" s="158">
        <f>IF(ROUND(VALUE(SUBSTITUTE(連結実質赤字比率に係る赤字・黒字の構成分析!I$40,"▲", "-")), 2) &gt;= 0, ABS(ROUND(VALUE(SUBSTITUTE(連結実質赤字比率に係る赤字・黒字の構成分析!I$40,"▲", "-")), 2)), NA())</f>
        <v>0.04</v>
      </c>
      <c r="J30" s="158" t="e">
        <f>IF(ROUND(VALUE(SUBSTITUTE(連結実質赤字比率に係る赤字・黒字の構成分析!J$40,"▲", "-")), 2) &lt; 0, ABS(ROUND(VALUE(SUBSTITUTE(連結実質赤字比率に係る赤字・黒字の構成分析!J$40,"▲", "-")), 2)), NA())</f>
        <v>#N/A</v>
      </c>
      <c r="K30" s="158">
        <f>IF(ROUND(VALUE(SUBSTITUTE(連結実質赤字比率に係る赤字・黒字の構成分析!J$40,"▲", "-")), 2) &gt;= 0, ABS(ROUND(VALUE(SUBSTITUTE(連結実質赤字比率に係る赤字・黒字の構成分析!J$40,"▲", "-")), 2)), NA())</f>
        <v>0.06</v>
      </c>
    </row>
    <row r="31" spans="1:11" x14ac:dyDescent="0.2">
      <c r="A31" s="158" t="str">
        <f>IF(連結実質赤字比率に係る赤字・黒字の構成分析!C$39="",NA(),連結実質赤字比率に係る赤字・黒字の構成分析!C$39)</f>
        <v>総社市国民宿舎事業費特別会計</v>
      </c>
      <c r="B31" s="158" t="e">
        <f>IF(ROUND(VALUE(SUBSTITUTE(連結実質赤字比率に係る赤字・黒字の構成分析!F$39,"▲", "-")), 2) &lt; 0, ABS(ROUND(VALUE(SUBSTITUTE(連結実質赤字比率に係る赤字・黒字の構成分析!F$39,"▲", "-")), 2)), NA())</f>
        <v>#N/A</v>
      </c>
      <c r="C31" s="158">
        <f>IF(ROUND(VALUE(SUBSTITUTE(連結実質赤字比率に係る赤字・黒字の構成分析!F$39,"▲", "-")), 2) &gt;= 0, ABS(ROUND(VALUE(SUBSTITUTE(連結実質赤字比率に係る赤字・黒字の構成分析!F$39,"▲", "-")), 2)), NA())</f>
        <v>0</v>
      </c>
      <c r="D31" s="158" t="e">
        <f>IF(ROUND(VALUE(SUBSTITUTE(連結実質赤字比率に係る赤字・黒字の構成分析!G$39,"▲", "-")), 2) &lt; 0, ABS(ROUND(VALUE(SUBSTITUTE(連結実質赤字比率に係る赤字・黒字の構成分析!G$39,"▲", "-")), 2)), NA())</f>
        <v>#N/A</v>
      </c>
      <c r="E31" s="158">
        <f>IF(ROUND(VALUE(SUBSTITUTE(連結実質赤字比率に係る赤字・黒字の構成分析!G$39,"▲", "-")), 2) &gt;= 0, ABS(ROUND(VALUE(SUBSTITUTE(連結実質赤字比率に係る赤字・黒字の構成分析!G$39,"▲", "-")), 2)), NA())</f>
        <v>0</v>
      </c>
      <c r="F31" s="158" t="e">
        <f>IF(ROUND(VALUE(SUBSTITUTE(連結実質赤字比率に係る赤字・黒字の構成分析!H$39,"▲", "-")), 2) &lt; 0, ABS(ROUND(VALUE(SUBSTITUTE(連結実質赤字比率に係る赤字・黒字の構成分析!H$39,"▲", "-")), 2)), NA())</f>
        <v>#N/A</v>
      </c>
      <c r="G31" s="158">
        <f>IF(ROUND(VALUE(SUBSTITUTE(連結実質赤字比率に係る赤字・黒字の構成分析!H$39,"▲", "-")), 2) &gt;= 0, ABS(ROUND(VALUE(SUBSTITUTE(連結実質赤字比率に係る赤字・黒字の構成分析!H$39,"▲", "-")), 2)), NA())</f>
        <v>0</v>
      </c>
      <c r="H31" s="158" t="e">
        <f>IF(ROUND(VALUE(SUBSTITUTE(連結実質赤字比率に係る赤字・黒字の構成分析!I$39,"▲", "-")), 2) &lt; 0, ABS(ROUND(VALUE(SUBSTITUTE(連結実質赤字比率に係る赤字・黒字の構成分析!I$39,"▲", "-")), 2)), NA())</f>
        <v>#N/A</v>
      </c>
      <c r="I31" s="158">
        <f>IF(ROUND(VALUE(SUBSTITUTE(連結実質赤字比率に係る赤字・黒字の構成分析!I$39,"▲", "-")), 2) &gt;= 0, ABS(ROUND(VALUE(SUBSTITUTE(連結実質赤字比率に係る赤字・黒字の構成分析!I$39,"▲", "-")), 2)), NA())</f>
        <v>0</v>
      </c>
      <c r="J31" s="158" t="e">
        <f>IF(ROUND(VALUE(SUBSTITUTE(連結実質赤字比率に係る赤字・黒字の構成分析!J$39,"▲", "-")), 2) &lt; 0, ABS(ROUND(VALUE(SUBSTITUTE(連結実質赤字比率に係る赤字・黒字の構成分析!J$39,"▲", "-")), 2)), NA())</f>
        <v>#N/A</v>
      </c>
      <c r="K31" s="158">
        <f>IF(ROUND(VALUE(SUBSTITUTE(連結実質赤字比率に係る赤字・黒字の構成分析!J$39,"▲", "-")), 2) &gt;= 0, ABS(ROUND(VALUE(SUBSTITUTE(連結実質赤字比率に係る赤字・黒字の構成分析!J$39,"▲", "-")), 2)), NA())</f>
        <v>0.09</v>
      </c>
    </row>
    <row r="32" spans="1:11" x14ac:dyDescent="0.2">
      <c r="A32" s="158" t="str">
        <f>IF(連結実質赤字比率に係る赤字・黒字の構成分析!C$38="",NA(),連結実質赤字比率に係る赤字・黒字の構成分析!C$38)</f>
        <v>総社市工業用水道事業会計</v>
      </c>
      <c r="B32" s="158" t="e">
        <f>IF(ROUND(VALUE(SUBSTITUTE(連結実質赤字比率に係る赤字・黒字の構成分析!F$38,"▲", "-")), 2) &lt; 0, ABS(ROUND(VALUE(SUBSTITUTE(連結実質赤字比率に係る赤字・黒字の構成分析!F$38,"▲", "-")), 2)), NA())</f>
        <v>#N/A</v>
      </c>
      <c r="C32" s="158">
        <f>IF(ROUND(VALUE(SUBSTITUTE(連結実質赤字比率に係る赤字・黒字の構成分析!F$38,"▲", "-")), 2) &gt;= 0, ABS(ROUND(VALUE(SUBSTITUTE(連結実質赤字比率に係る赤字・黒字の構成分析!F$38,"▲", "-")), 2)), NA())</f>
        <v>0.94</v>
      </c>
      <c r="D32" s="158" t="e">
        <f>IF(ROUND(VALUE(SUBSTITUTE(連結実質赤字比率に係る赤字・黒字の構成分析!G$38,"▲", "-")), 2) &lt; 0, ABS(ROUND(VALUE(SUBSTITUTE(連結実質赤字比率に係る赤字・黒字の構成分析!G$38,"▲", "-")), 2)), NA())</f>
        <v>#N/A</v>
      </c>
      <c r="E32" s="158">
        <f>IF(ROUND(VALUE(SUBSTITUTE(連結実質赤字比率に係る赤字・黒字の構成分析!G$38,"▲", "-")), 2) &gt;= 0, ABS(ROUND(VALUE(SUBSTITUTE(連結実質赤字比率に係る赤字・黒字の構成分析!G$38,"▲", "-")), 2)), NA())</f>
        <v>1</v>
      </c>
      <c r="F32" s="158" t="e">
        <f>IF(ROUND(VALUE(SUBSTITUTE(連結実質赤字比率に係る赤字・黒字の構成分析!H$38,"▲", "-")), 2) &lt; 0, ABS(ROUND(VALUE(SUBSTITUTE(連結実質赤字比率に係る赤字・黒字の構成分析!H$38,"▲", "-")), 2)), NA())</f>
        <v>#N/A</v>
      </c>
      <c r="G32" s="158">
        <f>IF(ROUND(VALUE(SUBSTITUTE(連結実質赤字比率に係る赤字・黒字の構成分析!H$38,"▲", "-")), 2) &gt;= 0, ABS(ROUND(VALUE(SUBSTITUTE(連結実質赤字比率に係る赤字・黒字の構成分析!H$38,"▲", "-")), 2)), NA())</f>
        <v>0.56000000000000005</v>
      </c>
      <c r="H32" s="158" t="e">
        <f>IF(ROUND(VALUE(SUBSTITUTE(連結実質赤字比率に係る赤字・黒字の構成分析!I$38,"▲", "-")), 2) &lt; 0, ABS(ROUND(VALUE(SUBSTITUTE(連結実質赤字比率に係る赤字・黒字の構成分析!I$38,"▲", "-")), 2)), NA())</f>
        <v>#N/A</v>
      </c>
      <c r="I32" s="158">
        <f>IF(ROUND(VALUE(SUBSTITUTE(連結実質赤字比率に係る赤字・黒字の構成分析!I$38,"▲", "-")), 2) &gt;= 0, ABS(ROUND(VALUE(SUBSTITUTE(連結実質赤字比率に係る赤字・黒字の構成分析!I$38,"▲", "-")), 2)), NA())</f>
        <v>0.66</v>
      </c>
      <c r="J32" s="158" t="e">
        <f>IF(ROUND(VALUE(SUBSTITUTE(連結実質赤字比率に係る赤字・黒字の構成分析!J$38,"▲", "-")), 2) &lt; 0, ABS(ROUND(VALUE(SUBSTITUTE(連結実質赤字比率に係る赤字・黒字の構成分析!J$38,"▲", "-")), 2)), NA())</f>
        <v>#N/A</v>
      </c>
      <c r="K32" s="158">
        <f>IF(ROUND(VALUE(SUBSTITUTE(連結実質赤字比率に係る赤字・黒字の構成分析!J$38,"▲", "-")), 2) &gt;= 0, ABS(ROUND(VALUE(SUBSTITUTE(連結実質赤字比率に係る赤字・黒字の構成分析!J$38,"▲", "-")), 2)), NA())</f>
        <v>0.76</v>
      </c>
    </row>
    <row r="33" spans="1:16" x14ac:dyDescent="0.2">
      <c r="A33" s="158" t="str">
        <f>IF(連結実質赤字比率に係る赤字・黒字の構成分析!C$37="",NA(),連結実質赤字比率に係る赤字・黒字の構成分析!C$37)</f>
        <v>総社市介護保険特別会計</v>
      </c>
      <c r="B33" s="158" t="e">
        <f>IF(ROUND(VALUE(SUBSTITUTE(連結実質赤字比率に係る赤字・黒字の構成分析!F$37,"▲", "-")), 2) &lt; 0, ABS(ROUND(VALUE(SUBSTITUTE(連結実質赤字比率に係る赤字・黒字の構成分析!F$37,"▲", "-")), 2)), NA())</f>
        <v>#N/A</v>
      </c>
      <c r="C33" s="158">
        <f>IF(ROUND(VALUE(SUBSTITUTE(連結実質赤字比率に係る赤字・黒字の構成分析!F$37,"▲", "-")), 2) &gt;= 0, ABS(ROUND(VALUE(SUBSTITUTE(連結実質赤字比率に係る赤字・黒字の構成分析!F$37,"▲", "-")), 2)), NA())</f>
        <v>0.2</v>
      </c>
      <c r="D33" s="158" t="e">
        <f>IF(ROUND(VALUE(SUBSTITUTE(連結実質赤字比率に係る赤字・黒字の構成分析!G$37,"▲", "-")), 2) &lt; 0, ABS(ROUND(VALUE(SUBSTITUTE(連結実質赤字比率に係る赤字・黒字の構成分析!G$37,"▲", "-")), 2)), NA())</f>
        <v>#N/A</v>
      </c>
      <c r="E33" s="158">
        <f>IF(ROUND(VALUE(SUBSTITUTE(連結実質赤字比率に係る赤字・黒字の構成分析!G$37,"▲", "-")), 2) &gt;= 0, ABS(ROUND(VALUE(SUBSTITUTE(連結実質赤字比率に係る赤字・黒字の構成分析!G$37,"▲", "-")), 2)), NA())</f>
        <v>1.2</v>
      </c>
      <c r="F33" s="158" t="e">
        <f>IF(ROUND(VALUE(SUBSTITUTE(連結実質赤字比率に係る赤字・黒字の構成分析!H$37,"▲", "-")), 2) &lt; 0, ABS(ROUND(VALUE(SUBSTITUTE(連結実質赤字比率に係る赤字・黒字の構成分析!H$37,"▲", "-")), 2)), NA())</f>
        <v>#N/A</v>
      </c>
      <c r="G33" s="158">
        <f>IF(ROUND(VALUE(SUBSTITUTE(連結実質赤字比率に係る赤字・黒字の構成分析!H$37,"▲", "-")), 2) &gt;= 0, ABS(ROUND(VALUE(SUBSTITUTE(連結実質赤字比率に係る赤字・黒字の構成分析!H$37,"▲", "-")), 2)), NA())</f>
        <v>1.03</v>
      </c>
      <c r="H33" s="158" t="e">
        <f>IF(ROUND(VALUE(SUBSTITUTE(連結実質赤字比率に係る赤字・黒字の構成分析!I$37,"▲", "-")), 2) &lt; 0, ABS(ROUND(VALUE(SUBSTITUTE(連結実質赤字比率に係る赤字・黒字の構成分析!I$37,"▲", "-")), 2)), NA())</f>
        <v>#N/A</v>
      </c>
      <c r="I33" s="158">
        <f>IF(ROUND(VALUE(SUBSTITUTE(連結実質赤字比率に係る赤字・黒字の構成分析!I$37,"▲", "-")), 2) &gt;= 0, ABS(ROUND(VALUE(SUBSTITUTE(連結実質赤字比率に係る赤字・黒字の構成分析!I$37,"▲", "-")), 2)), NA())</f>
        <v>0.98</v>
      </c>
      <c r="J33" s="158" t="e">
        <f>IF(ROUND(VALUE(SUBSTITUTE(連結実質赤字比率に係る赤字・黒字の構成分析!J$37,"▲", "-")), 2) &lt; 0, ABS(ROUND(VALUE(SUBSTITUTE(連結実質赤字比率に係る赤字・黒字の構成分析!J$37,"▲", "-")), 2)), NA())</f>
        <v>#N/A</v>
      </c>
      <c r="K33" s="158">
        <f>IF(ROUND(VALUE(SUBSTITUTE(連結実質赤字比率に係る赤字・黒字の構成分析!J$37,"▲", "-")), 2) &gt;= 0, ABS(ROUND(VALUE(SUBSTITUTE(連結実質赤字比率に係る赤字・黒字の構成分析!J$37,"▲", "-")), 2)), NA())</f>
        <v>0.85</v>
      </c>
    </row>
    <row r="34" spans="1:16" x14ac:dyDescent="0.2">
      <c r="A34" s="158" t="str">
        <f>IF(連結実質赤字比率に係る赤字・黒字の構成分析!C$36="",NA(),連結実質赤字比率に係る赤字・黒字の構成分析!C$36)</f>
        <v>総社市下水道事業会計</v>
      </c>
      <c r="B34" s="158" t="e">
        <f>IF(ROUND(VALUE(SUBSTITUTE(連結実質赤字比率に係る赤字・黒字の構成分析!F$36,"▲", "-")), 2) &lt; 0, ABS(ROUND(VALUE(SUBSTITUTE(連結実質赤字比率に係る赤字・黒字の構成分析!F$36,"▲", "-")), 2)), NA())</f>
        <v>#N/A</v>
      </c>
      <c r="C34" s="158">
        <f>IF(ROUND(VALUE(SUBSTITUTE(連結実質赤字比率に係る赤字・黒字の構成分析!F$36,"▲", "-")), 2) &gt;= 0, ABS(ROUND(VALUE(SUBSTITUTE(連結実質赤字比率に係る赤字・黒字の構成分析!F$36,"▲", "-")), 2)), NA())</f>
        <v>0.28999999999999998</v>
      </c>
      <c r="D34" s="158" t="e">
        <f>IF(ROUND(VALUE(SUBSTITUTE(連結実質赤字比率に係る赤字・黒字の構成分析!G$36,"▲", "-")), 2) &lt; 0, ABS(ROUND(VALUE(SUBSTITUTE(連結実質赤字比率に係る赤字・黒字の構成分析!G$36,"▲", "-")), 2)), NA())</f>
        <v>#N/A</v>
      </c>
      <c r="E34" s="158">
        <f>IF(ROUND(VALUE(SUBSTITUTE(連結実質赤字比率に係る赤字・黒字の構成分析!G$36,"▲", "-")), 2) &gt;= 0, ABS(ROUND(VALUE(SUBSTITUTE(連結実質赤字比率に係る赤字・黒字の構成分析!G$36,"▲", "-")), 2)), NA())</f>
        <v>1.22</v>
      </c>
      <c r="F34" s="158" t="e">
        <f>IF(ROUND(VALUE(SUBSTITUTE(連結実質赤字比率に係る赤字・黒字の構成分析!H$36,"▲", "-")), 2) &lt; 0, ABS(ROUND(VALUE(SUBSTITUTE(連結実質赤字比率に係る赤字・黒字の構成分析!H$36,"▲", "-")), 2)), NA())</f>
        <v>#N/A</v>
      </c>
      <c r="G34" s="158">
        <f>IF(ROUND(VALUE(SUBSTITUTE(連結実質赤字比率に係る赤字・黒字の構成分析!H$36,"▲", "-")), 2) &gt;= 0, ABS(ROUND(VALUE(SUBSTITUTE(連結実質赤字比率に係る赤字・黒字の構成分析!H$36,"▲", "-")), 2)), NA())</f>
        <v>1.85</v>
      </c>
      <c r="H34" s="158" t="e">
        <f>IF(ROUND(VALUE(SUBSTITUTE(連結実質赤字比率に係る赤字・黒字の構成分析!I$36,"▲", "-")), 2) &lt; 0, ABS(ROUND(VALUE(SUBSTITUTE(連結実質赤字比率に係る赤字・黒字の構成分析!I$36,"▲", "-")), 2)), NA())</f>
        <v>#N/A</v>
      </c>
      <c r="I34" s="158">
        <f>IF(ROUND(VALUE(SUBSTITUTE(連結実質赤字比率に係る赤字・黒字の構成分析!I$36,"▲", "-")), 2) &gt;= 0, ABS(ROUND(VALUE(SUBSTITUTE(連結実質赤字比率に係る赤字・黒字の構成分析!I$36,"▲", "-")), 2)), NA())</f>
        <v>1.82</v>
      </c>
      <c r="J34" s="158" t="e">
        <f>IF(ROUND(VALUE(SUBSTITUTE(連結実質赤字比率に係る赤字・黒字の構成分析!J$36,"▲", "-")), 2) &lt; 0, ABS(ROUND(VALUE(SUBSTITUTE(連結実質赤字比率に係る赤字・黒字の構成分析!J$36,"▲", "-")), 2)), NA())</f>
        <v>#N/A</v>
      </c>
      <c r="K34" s="158">
        <f>IF(ROUND(VALUE(SUBSTITUTE(連結実質赤字比率に係る赤字・黒字の構成分析!J$36,"▲", "-")), 2) &gt;= 0, ABS(ROUND(VALUE(SUBSTITUTE(連結実質赤字比率に係る赤字・黒字の構成分析!J$36,"▲", "-")), 2)), NA())</f>
        <v>1.42</v>
      </c>
    </row>
    <row r="35" spans="1:16" x14ac:dyDescent="0.2">
      <c r="A35" s="158" t="str">
        <f>IF(連結実質赤字比率に係る赤字・黒字の構成分析!C$35="",NA(),連結実質赤字比率に係る赤字・黒字の構成分析!C$35)</f>
        <v>一般会計</v>
      </c>
      <c r="B35" s="158" t="e">
        <f>IF(ROUND(VALUE(SUBSTITUTE(連結実質赤字比率に係る赤字・黒字の構成分析!F$35,"▲", "-")), 2) &lt; 0, ABS(ROUND(VALUE(SUBSTITUTE(連結実質赤字比率に係る赤字・黒字の構成分析!F$35,"▲", "-")), 2)), NA())</f>
        <v>#N/A</v>
      </c>
      <c r="C35" s="158">
        <f>IF(ROUND(VALUE(SUBSTITUTE(連結実質赤字比率に係る赤字・黒字の構成分析!F$35,"▲", "-")), 2) &gt;= 0, ABS(ROUND(VALUE(SUBSTITUTE(連結実質赤字比率に係る赤字・黒字の構成分析!F$35,"▲", "-")), 2)), NA())</f>
        <v>5.39</v>
      </c>
      <c r="D35" s="158" t="e">
        <f>IF(ROUND(VALUE(SUBSTITUTE(連結実質赤字比率に係る赤字・黒字の構成分析!G$35,"▲", "-")), 2) &lt; 0, ABS(ROUND(VALUE(SUBSTITUTE(連結実質赤字比率に係る赤字・黒字の構成分析!G$35,"▲", "-")), 2)), NA())</f>
        <v>#N/A</v>
      </c>
      <c r="E35" s="158">
        <f>IF(ROUND(VALUE(SUBSTITUTE(連結実質赤字比率に係る赤字・黒字の構成分析!G$35,"▲", "-")), 2) &gt;= 0, ABS(ROUND(VALUE(SUBSTITUTE(連結実質赤字比率に係る赤字・黒字の構成分析!G$35,"▲", "-")), 2)), NA())</f>
        <v>10.84</v>
      </c>
      <c r="F35" s="158" t="e">
        <f>IF(ROUND(VALUE(SUBSTITUTE(連結実質赤字比率に係る赤字・黒字の構成分析!H$35,"▲", "-")), 2) &lt; 0, ABS(ROUND(VALUE(SUBSTITUTE(連結実質赤字比率に係る赤字・黒字の構成分析!H$35,"▲", "-")), 2)), NA())</f>
        <v>#N/A</v>
      </c>
      <c r="G35" s="158">
        <f>IF(ROUND(VALUE(SUBSTITUTE(連結実質赤字比率に係る赤字・黒字の構成分析!H$35,"▲", "-")), 2) &gt;= 0, ABS(ROUND(VALUE(SUBSTITUTE(連結実質赤字比率に係る赤字・黒字の構成分析!H$35,"▲", "-")), 2)), NA())</f>
        <v>6.76</v>
      </c>
      <c r="H35" s="158" t="e">
        <f>IF(ROUND(VALUE(SUBSTITUTE(連結実質赤字比率に係る赤字・黒字の構成分析!I$35,"▲", "-")), 2) &lt; 0, ABS(ROUND(VALUE(SUBSTITUTE(連結実質赤字比率に係る赤字・黒字の構成分析!I$35,"▲", "-")), 2)), NA())</f>
        <v>#N/A</v>
      </c>
      <c r="I35" s="158">
        <f>IF(ROUND(VALUE(SUBSTITUTE(連結実質赤字比率に係る赤字・黒字の構成分析!I$35,"▲", "-")), 2) &gt;= 0, ABS(ROUND(VALUE(SUBSTITUTE(連結実質赤字比率に係る赤字・黒字の構成分析!I$35,"▲", "-")), 2)), NA())</f>
        <v>2.13</v>
      </c>
      <c r="J35" s="158" t="e">
        <f>IF(ROUND(VALUE(SUBSTITUTE(連結実質赤字比率に係る赤字・黒字の構成分析!J$35,"▲", "-")), 2) &lt; 0, ABS(ROUND(VALUE(SUBSTITUTE(連結実質赤字比率に係る赤字・黒字の構成分析!J$35,"▲", "-")), 2)), NA())</f>
        <v>#N/A</v>
      </c>
      <c r="K35" s="158">
        <f>IF(ROUND(VALUE(SUBSTITUTE(連結実質赤字比率に係る赤字・黒字の構成分析!J$35,"▲", "-")), 2) &gt;= 0, ABS(ROUND(VALUE(SUBSTITUTE(連結実質赤字比率に係る赤字・黒字の構成分析!J$35,"▲", "-")), 2)), NA())</f>
        <v>5.0199999999999996</v>
      </c>
    </row>
    <row r="36" spans="1:16" x14ac:dyDescent="0.2">
      <c r="A36" s="158" t="str">
        <f>IF(連結実質赤字比率に係る赤字・黒字の構成分析!C$34="",NA(),連結実質赤字比率に係る赤字・黒字の構成分析!C$34)</f>
        <v>総社市水道事業会計</v>
      </c>
      <c r="B36" s="158" t="e">
        <f>IF(ROUND(VALUE(SUBSTITUTE(連結実質赤字比率に係る赤字・黒字の構成分析!F$34,"▲", "-")), 2) &lt; 0, ABS(ROUND(VALUE(SUBSTITUTE(連結実質赤字比率に係る赤字・黒字の構成分析!F$34,"▲", "-")), 2)), NA())</f>
        <v>#N/A</v>
      </c>
      <c r="C36" s="158">
        <f>IF(ROUND(VALUE(SUBSTITUTE(連結実質赤字比率に係る赤字・黒字の構成分析!F$34,"▲", "-")), 2) &gt;= 0, ABS(ROUND(VALUE(SUBSTITUTE(連結実質赤字比率に係る赤字・黒字の構成分析!F$34,"▲", "-")), 2)), NA())</f>
        <v>7.57</v>
      </c>
      <c r="D36" s="158" t="e">
        <f>IF(ROUND(VALUE(SUBSTITUTE(連結実質赤字比率に係る赤字・黒字の構成分析!G$34,"▲", "-")), 2) &lt; 0, ABS(ROUND(VALUE(SUBSTITUTE(連結実質赤字比率に係る赤字・黒字の構成分析!G$34,"▲", "-")), 2)), NA())</f>
        <v>#N/A</v>
      </c>
      <c r="E36" s="158">
        <f>IF(ROUND(VALUE(SUBSTITUTE(連結実質赤字比率に係る赤字・黒字の構成分析!G$34,"▲", "-")), 2) &gt;= 0, ABS(ROUND(VALUE(SUBSTITUTE(連結実質赤字比率に係る赤字・黒字の構成分析!G$34,"▲", "-")), 2)), NA())</f>
        <v>8.3000000000000007</v>
      </c>
      <c r="F36" s="158" t="e">
        <f>IF(ROUND(VALUE(SUBSTITUTE(連結実質赤字比率に係る赤字・黒字の構成分析!H$34,"▲", "-")), 2) &lt; 0, ABS(ROUND(VALUE(SUBSTITUTE(連結実質赤字比率に係る赤字・黒字の構成分析!H$34,"▲", "-")), 2)), NA())</f>
        <v>#N/A</v>
      </c>
      <c r="G36" s="158">
        <f>IF(ROUND(VALUE(SUBSTITUTE(連結実質赤字比率に係る赤字・黒字の構成分析!H$34,"▲", "-")), 2) &gt;= 0, ABS(ROUND(VALUE(SUBSTITUTE(連結実質赤字比率に係る赤字・黒字の構成分析!H$34,"▲", "-")), 2)), NA())</f>
        <v>8.4</v>
      </c>
      <c r="H36" s="158" t="e">
        <f>IF(ROUND(VALUE(SUBSTITUTE(連結実質赤字比率に係る赤字・黒字の構成分析!I$34,"▲", "-")), 2) &lt; 0, ABS(ROUND(VALUE(SUBSTITUTE(連結実質赤字比率に係る赤字・黒字の構成分析!I$34,"▲", "-")), 2)), NA())</f>
        <v>#N/A</v>
      </c>
      <c r="I36" s="158">
        <f>IF(ROUND(VALUE(SUBSTITUTE(連結実質赤字比率に係る赤字・黒字の構成分析!I$34,"▲", "-")), 2) &gt;= 0, ABS(ROUND(VALUE(SUBSTITUTE(連結実質赤字比率に係る赤字・黒字の構成分析!I$34,"▲", "-")), 2)), NA())</f>
        <v>7.23</v>
      </c>
      <c r="J36" s="158" t="e">
        <f>IF(ROUND(VALUE(SUBSTITUTE(連結実質赤字比率に係る赤字・黒字の構成分析!J$34,"▲", "-")), 2) &lt; 0, ABS(ROUND(VALUE(SUBSTITUTE(連結実質赤字比率に係る赤字・黒字の構成分析!J$34,"▲", "-")), 2)), NA())</f>
        <v>#N/A</v>
      </c>
      <c r="K36" s="158">
        <f>IF(ROUND(VALUE(SUBSTITUTE(連結実質赤字比率に係る赤字・黒字の構成分析!J$34,"▲", "-")), 2) &gt;= 0, ABS(ROUND(VALUE(SUBSTITUTE(連結実質赤字比率に係る赤字・黒字の構成分析!J$34,"▲", "-")), 2)), NA())</f>
        <v>6.08</v>
      </c>
    </row>
    <row r="39" spans="1:16" x14ac:dyDescent="0.2">
      <c r="A39" s="127" t="s">
        <v>58</v>
      </c>
    </row>
    <row r="40" spans="1:16" x14ac:dyDescent="0.2">
      <c r="A40" s="159"/>
      <c r="B40" s="159" t="str">
        <f>'実質公債費比率（分子）の構造'!K$44</f>
        <v>R02</v>
      </c>
      <c r="C40" s="159"/>
      <c r="D40" s="159"/>
      <c r="E40" s="159" t="str">
        <f>'実質公債費比率（分子）の構造'!L$44</f>
        <v>R03</v>
      </c>
      <c r="F40" s="159"/>
      <c r="G40" s="159"/>
      <c r="H40" s="159" t="str">
        <f>'実質公債費比率（分子）の構造'!M$44</f>
        <v>R04</v>
      </c>
      <c r="I40" s="159"/>
      <c r="J40" s="159"/>
      <c r="K40" s="159" t="str">
        <f>'実質公債費比率（分子）の構造'!N$44</f>
        <v>R05</v>
      </c>
      <c r="L40" s="159"/>
      <c r="M40" s="159"/>
      <c r="N40" s="159" t="str">
        <f>'実質公債費比率（分子）の構造'!O$44</f>
        <v>R06</v>
      </c>
      <c r="O40" s="159"/>
      <c r="P40" s="159"/>
    </row>
    <row r="41" spans="1:16" x14ac:dyDescent="0.2">
      <c r="A41" s="159"/>
      <c r="B41" s="159" t="s">
        <v>59</v>
      </c>
      <c r="C41" s="159"/>
      <c r="D41" s="159" t="s">
        <v>60</v>
      </c>
      <c r="E41" s="159" t="s">
        <v>59</v>
      </c>
      <c r="F41" s="159"/>
      <c r="G41" s="159" t="s">
        <v>60</v>
      </c>
      <c r="H41" s="159" t="s">
        <v>59</v>
      </c>
      <c r="I41" s="159"/>
      <c r="J41" s="159" t="s">
        <v>60</v>
      </c>
      <c r="K41" s="159" t="s">
        <v>59</v>
      </c>
      <c r="L41" s="159"/>
      <c r="M41" s="159" t="s">
        <v>60</v>
      </c>
      <c r="N41" s="159" t="s">
        <v>59</v>
      </c>
      <c r="O41" s="159"/>
      <c r="P41" s="159" t="s">
        <v>60</v>
      </c>
    </row>
    <row r="42" spans="1:16" x14ac:dyDescent="0.2">
      <c r="A42" s="159" t="s">
        <v>61</v>
      </c>
      <c r="B42" s="159"/>
      <c r="C42" s="159"/>
      <c r="D42" s="159">
        <f>'実質公債費比率（分子）の構造'!K$52</f>
        <v>2724</v>
      </c>
      <c r="E42" s="159"/>
      <c r="F42" s="159"/>
      <c r="G42" s="159">
        <f>'実質公債費比率（分子）の構造'!L$52</f>
        <v>2488</v>
      </c>
      <c r="H42" s="159"/>
      <c r="I42" s="159"/>
      <c r="J42" s="159">
        <f>'実質公債費比率（分子）の構造'!M$52</f>
        <v>2561</v>
      </c>
      <c r="K42" s="159"/>
      <c r="L42" s="159"/>
      <c r="M42" s="159">
        <f>'実質公債費比率（分子）の構造'!N$52</f>
        <v>2644</v>
      </c>
      <c r="N42" s="159"/>
      <c r="O42" s="159"/>
      <c r="P42" s="159">
        <f>'実質公債費比率（分子）の構造'!O$52</f>
        <v>2638</v>
      </c>
    </row>
    <row r="43" spans="1:16" x14ac:dyDescent="0.2">
      <c r="A43" s="159" t="s">
        <v>16</v>
      </c>
      <c r="B43" s="159" t="str">
        <f>'実質公債費比率（分子）の構造'!K$51</f>
        <v>-</v>
      </c>
      <c r="C43" s="159"/>
      <c r="D43" s="159"/>
      <c r="E43" s="159" t="str">
        <f>'実質公債費比率（分子）の構造'!L$51</f>
        <v>-</v>
      </c>
      <c r="F43" s="159"/>
      <c r="G43" s="159"/>
      <c r="H43" s="159" t="str">
        <f>'実質公債費比率（分子）の構造'!M$51</f>
        <v>-</v>
      </c>
      <c r="I43" s="159"/>
      <c r="J43" s="159"/>
      <c r="K43" s="159" t="str">
        <f>'実質公債費比率（分子）の構造'!N$51</f>
        <v>-</v>
      </c>
      <c r="L43" s="159"/>
      <c r="M43" s="159"/>
      <c r="N43" s="159" t="str">
        <f>'実質公債費比率（分子）の構造'!O$51</f>
        <v>-</v>
      </c>
      <c r="O43" s="159"/>
      <c r="P43" s="159"/>
    </row>
    <row r="44" spans="1:16" x14ac:dyDescent="0.2">
      <c r="A44" s="159" t="s">
        <v>62</v>
      </c>
      <c r="B44" s="159">
        <f>'実質公債費比率（分子）の構造'!K$50</f>
        <v>74</v>
      </c>
      <c r="C44" s="159"/>
      <c r="D44" s="159"/>
      <c r="E44" s="159">
        <f>'実質公債費比率（分子）の構造'!L$50</f>
        <v>66</v>
      </c>
      <c r="F44" s="159"/>
      <c r="G44" s="159"/>
      <c r="H44" s="159">
        <f>'実質公債費比率（分子）の構造'!M$50</f>
        <v>62</v>
      </c>
      <c r="I44" s="159"/>
      <c r="J44" s="159"/>
      <c r="K44" s="159">
        <f>'実質公債費比率（分子）の構造'!N$50</f>
        <v>53</v>
      </c>
      <c r="L44" s="159"/>
      <c r="M44" s="159"/>
      <c r="N44" s="159">
        <f>'実質公債費比率（分子）の構造'!O$50</f>
        <v>47</v>
      </c>
      <c r="O44" s="159"/>
      <c r="P44" s="159"/>
    </row>
    <row r="45" spans="1:16" x14ac:dyDescent="0.2">
      <c r="A45" s="159" t="s">
        <v>63</v>
      </c>
      <c r="B45" s="159">
        <f>'実質公債費比率（分子）の構造'!K$49</f>
        <v>143</v>
      </c>
      <c r="C45" s="159"/>
      <c r="D45" s="159"/>
      <c r="E45" s="159">
        <f>'実質公債費比率（分子）の構造'!L$49</f>
        <v>77</v>
      </c>
      <c r="F45" s="159"/>
      <c r="G45" s="159"/>
      <c r="H45" s="159">
        <f>'実質公債費比率（分子）の構造'!M$49</f>
        <v>10</v>
      </c>
      <c r="I45" s="159"/>
      <c r="J45" s="159"/>
      <c r="K45" s="159">
        <f>'実質公債費比率（分子）の構造'!N$49</f>
        <v>1</v>
      </c>
      <c r="L45" s="159"/>
      <c r="M45" s="159"/>
      <c r="N45" s="159">
        <f>'実質公債費比率（分子）の構造'!O$49</f>
        <v>7</v>
      </c>
      <c r="O45" s="159"/>
      <c r="P45" s="159"/>
    </row>
    <row r="46" spans="1:16" x14ac:dyDescent="0.2">
      <c r="A46" s="159" t="s">
        <v>64</v>
      </c>
      <c r="B46" s="159">
        <f>'実質公債費比率（分子）の構造'!K$48</f>
        <v>795</v>
      </c>
      <c r="C46" s="159"/>
      <c r="D46" s="159"/>
      <c r="E46" s="159">
        <f>'実質公債費比率（分子）の構造'!L$48</f>
        <v>802</v>
      </c>
      <c r="F46" s="159"/>
      <c r="G46" s="159"/>
      <c r="H46" s="159">
        <f>'実質公債費比率（分子）の構造'!M$48</f>
        <v>654</v>
      </c>
      <c r="I46" s="159"/>
      <c r="J46" s="159"/>
      <c r="K46" s="159">
        <f>'実質公債費比率（分子）の構造'!N$48</f>
        <v>705</v>
      </c>
      <c r="L46" s="159"/>
      <c r="M46" s="159"/>
      <c r="N46" s="159">
        <f>'実質公債費比率（分子）の構造'!O$48</f>
        <v>726</v>
      </c>
      <c r="O46" s="159"/>
      <c r="P46" s="159"/>
    </row>
    <row r="47" spans="1:16" x14ac:dyDescent="0.2">
      <c r="A47" s="159" t="s">
        <v>12</v>
      </c>
      <c r="B47" s="159" t="str">
        <f>'実質公債費比率（分子）の構造'!K$47</f>
        <v>-</v>
      </c>
      <c r="C47" s="159"/>
      <c r="D47" s="159"/>
      <c r="E47" s="159" t="str">
        <f>'実質公債費比率（分子）の構造'!L$47</f>
        <v>-</v>
      </c>
      <c r="F47" s="159"/>
      <c r="G47" s="159"/>
      <c r="H47" s="159" t="str">
        <f>'実質公債費比率（分子）の構造'!M$47</f>
        <v>-</v>
      </c>
      <c r="I47" s="159"/>
      <c r="J47" s="159"/>
      <c r="K47" s="159" t="str">
        <f>'実質公債費比率（分子）の構造'!N$47</f>
        <v>-</v>
      </c>
      <c r="L47" s="159"/>
      <c r="M47" s="159"/>
      <c r="N47" s="159" t="str">
        <f>'実質公債費比率（分子）の構造'!O$47</f>
        <v>-</v>
      </c>
      <c r="O47" s="159"/>
      <c r="P47" s="159"/>
    </row>
    <row r="48" spans="1:16" x14ac:dyDescent="0.2">
      <c r="A48" s="159" t="s">
        <v>65</v>
      </c>
      <c r="B48" s="159" t="str">
        <f>'実質公債費比率（分子）の構造'!K$46</f>
        <v>-</v>
      </c>
      <c r="C48" s="159"/>
      <c r="D48" s="159"/>
      <c r="E48" s="159" t="str">
        <f>'実質公債費比率（分子）の構造'!L$46</f>
        <v>-</v>
      </c>
      <c r="F48" s="159"/>
      <c r="G48" s="159"/>
      <c r="H48" s="159" t="str">
        <f>'実質公債費比率（分子）の構造'!M$46</f>
        <v>-</v>
      </c>
      <c r="I48" s="159"/>
      <c r="J48" s="159"/>
      <c r="K48" s="159" t="str">
        <f>'実質公債費比率（分子）の構造'!N$46</f>
        <v>-</v>
      </c>
      <c r="L48" s="159"/>
      <c r="M48" s="159"/>
      <c r="N48" s="159" t="str">
        <f>'実質公債費比率（分子）の構造'!O$46</f>
        <v>-</v>
      </c>
      <c r="O48" s="159"/>
      <c r="P48" s="159"/>
    </row>
    <row r="49" spans="1:16" x14ac:dyDescent="0.2">
      <c r="A49" s="159" t="s">
        <v>66</v>
      </c>
      <c r="B49" s="159">
        <f>'実質公債費比率（分子）の構造'!K$45</f>
        <v>2684</v>
      </c>
      <c r="C49" s="159"/>
      <c r="D49" s="159"/>
      <c r="E49" s="159">
        <f>'実質公債費比率（分子）の構造'!L$45</f>
        <v>2685</v>
      </c>
      <c r="F49" s="159"/>
      <c r="G49" s="159"/>
      <c r="H49" s="159">
        <f>'実質公債費比率（分子）の構造'!M$45</f>
        <v>2752</v>
      </c>
      <c r="I49" s="159"/>
      <c r="J49" s="159"/>
      <c r="K49" s="159">
        <f>'実質公債費比率（分子）の構造'!N$45</f>
        <v>2771</v>
      </c>
      <c r="L49" s="159"/>
      <c r="M49" s="159"/>
      <c r="N49" s="159">
        <f>'実質公債費比率（分子）の構造'!O$45</f>
        <v>2681</v>
      </c>
      <c r="O49" s="159"/>
      <c r="P49" s="159"/>
    </row>
    <row r="50" spans="1:16" x14ac:dyDescent="0.2">
      <c r="A50" s="159" t="s">
        <v>67</v>
      </c>
      <c r="B50" s="159" t="e">
        <f>NA()</f>
        <v>#N/A</v>
      </c>
      <c r="C50" s="159">
        <f>IF(ISNUMBER('実質公債費比率（分子）の構造'!K$53),'実質公債費比率（分子）の構造'!K$53,NA())</f>
        <v>972</v>
      </c>
      <c r="D50" s="159" t="e">
        <f>NA()</f>
        <v>#N/A</v>
      </c>
      <c r="E50" s="159" t="e">
        <f>NA()</f>
        <v>#N/A</v>
      </c>
      <c r="F50" s="159">
        <f>IF(ISNUMBER('実質公債費比率（分子）の構造'!L$53),'実質公債費比率（分子）の構造'!L$53,NA())</f>
        <v>1142</v>
      </c>
      <c r="G50" s="159" t="e">
        <f>NA()</f>
        <v>#N/A</v>
      </c>
      <c r="H50" s="159" t="e">
        <f>NA()</f>
        <v>#N/A</v>
      </c>
      <c r="I50" s="159">
        <f>IF(ISNUMBER('実質公債費比率（分子）の構造'!M$53),'実質公債費比率（分子）の構造'!M$53,NA())</f>
        <v>917</v>
      </c>
      <c r="J50" s="159" t="e">
        <f>NA()</f>
        <v>#N/A</v>
      </c>
      <c r="K50" s="159" t="e">
        <f>NA()</f>
        <v>#N/A</v>
      </c>
      <c r="L50" s="159">
        <f>IF(ISNUMBER('実質公債費比率（分子）の構造'!N$53),'実質公債費比率（分子）の構造'!N$53,NA())</f>
        <v>886</v>
      </c>
      <c r="M50" s="159" t="e">
        <f>NA()</f>
        <v>#N/A</v>
      </c>
      <c r="N50" s="159" t="e">
        <f>NA()</f>
        <v>#N/A</v>
      </c>
      <c r="O50" s="159">
        <f>IF(ISNUMBER('実質公債費比率（分子）の構造'!O$53),'実質公債費比率（分子）の構造'!O$53,NA())</f>
        <v>823</v>
      </c>
      <c r="P50" s="159" t="e">
        <f>NA()</f>
        <v>#N/A</v>
      </c>
    </row>
    <row r="53" spans="1:16" x14ac:dyDescent="0.2">
      <c r="A53" s="127" t="s">
        <v>68</v>
      </c>
    </row>
    <row r="54" spans="1:16" x14ac:dyDescent="0.2">
      <c r="A54" s="158"/>
      <c r="B54" s="158" t="str">
        <f>'将来負担比率（分子）の構造'!I$40</f>
        <v>R02</v>
      </c>
      <c r="C54" s="158"/>
      <c r="D54" s="158"/>
      <c r="E54" s="158" t="str">
        <f>'将来負担比率（分子）の構造'!J$40</f>
        <v>R03</v>
      </c>
      <c r="F54" s="158"/>
      <c r="G54" s="158"/>
      <c r="H54" s="158" t="str">
        <f>'将来負担比率（分子）の構造'!K$40</f>
        <v>R04</v>
      </c>
      <c r="I54" s="158"/>
      <c r="J54" s="158"/>
      <c r="K54" s="158" t="str">
        <f>'将来負担比率（分子）の構造'!L$40</f>
        <v>R05</v>
      </c>
      <c r="L54" s="158"/>
      <c r="M54" s="158"/>
      <c r="N54" s="158" t="str">
        <f>'将来負担比率（分子）の構造'!M$40</f>
        <v>R06</v>
      </c>
      <c r="O54" s="158"/>
      <c r="P54" s="158"/>
    </row>
    <row r="55" spans="1:16" x14ac:dyDescent="0.2">
      <c r="A55" s="158"/>
      <c r="B55" s="158" t="s">
        <v>69</v>
      </c>
      <c r="C55" s="158"/>
      <c r="D55" s="158" t="s">
        <v>70</v>
      </c>
      <c r="E55" s="158" t="s">
        <v>69</v>
      </c>
      <c r="F55" s="158"/>
      <c r="G55" s="158" t="s">
        <v>70</v>
      </c>
      <c r="H55" s="158" t="s">
        <v>69</v>
      </c>
      <c r="I55" s="158"/>
      <c r="J55" s="158" t="s">
        <v>70</v>
      </c>
      <c r="K55" s="158" t="s">
        <v>69</v>
      </c>
      <c r="L55" s="158"/>
      <c r="M55" s="158" t="s">
        <v>70</v>
      </c>
      <c r="N55" s="158" t="s">
        <v>69</v>
      </c>
      <c r="O55" s="158"/>
      <c r="P55" s="158" t="s">
        <v>70</v>
      </c>
    </row>
    <row r="56" spans="1:16" x14ac:dyDescent="0.2">
      <c r="A56" s="158" t="s">
        <v>43</v>
      </c>
      <c r="B56" s="158"/>
      <c r="C56" s="158"/>
      <c r="D56" s="158">
        <f>'将来負担比率（分子）の構造'!I$52</f>
        <v>28568</v>
      </c>
      <c r="E56" s="158"/>
      <c r="F56" s="158"/>
      <c r="G56" s="158">
        <f>'将来負担比率（分子）の構造'!J$52</f>
        <v>27512</v>
      </c>
      <c r="H56" s="158"/>
      <c r="I56" s="158"/>
      <c r="J56" s="158">
        <f>'将来負担比率（分子）の構造'!K$52</f>
        <v>28756</v>
      </c>
      <c r="K56" s="158"/>
      <c r="L56" s="158"/>
      <c r="M56" s="158">
        <f>'将来負担比率（分子）の構造'!L$52</f>
        <v>27132</v>
      </c>
      <c r="N56" s="158"/>
      <c r="O56" s="158"/>
      <c r="P56" s="158">
        <f>'将来負担比率（分子）の構造'!M$52</f>
        <v>27169</v>
      </c>
    </row>
    <row r="57" spans="1:16" x14ac:dyDescent="0.2">
      <c r="A57" s="158" t="s">
        <v>42</v>
      </c>
      <c r="B57" s="158"/>
      <c r="C57" s="158"/>
      <c r="D57" s="158">
        <f>'将来負担比率（分子）の構造'!I$51</f>
        <v>3112</v>
      </c>
      <c r="E57" s="158"/>
      <c r="F57" s="158"/>
      <c r="G57" s="158">
        <f>'将来負担比率（分子）の構造'!J$51</f>
        <v>3020</v>
      </c>
      <c r="H57" s="158"/>
      <c r="I57" s="158"/>
      <c r="J57" s="158">
        <f>'将来負担比率（分子）の構造'!K$51</f>
        <v>2932</v>
      </c>
      <c r="K57" s="158"/>
      <c r="L57" s="158"/>
      <c r="M57" s="158">
        <f>'将来負担比率（分子）の構造'!L$51</f>
        <v>2691</v>
      </c>
      <c r="N57" s="158"/>
      <c r="O57" s="158"/>
      <c r="P57" s="158">
        <f>'将来負担比率（分子）の構造'!M$51</f>
        <v>2929</v>
      </c>
    </row>
    <row r="58" spans="1:16" x14ac:dyDescent="0.2">
      <c r="A58" s="158" t="s">
        <v>41</v>
      </c>
      <c r="B58" s="158"/>
      <c r="C58" s="158"/>
      <c r="D58" s="158">
        <f>'将来負担比率（分子）の構造'!I$50</f>
        <v>9558</v>
      </c>
      <c r="E58" s="158"/>
      <c r="F58" s="158"/>
      <c r="G58" s="158">
        <f>'将来負担比率（分子）の構造'!J$50</f>
        <v>12829</v>
      </c>
      <c r="H58" s="158"/>
      <c r="I58" s="158"/>
      <c r="J58" s="158">
        <f>'将来負担比率（分子）の構造'!K$50</f>
        <v>14638</v>
      </c>
      <c r="K58" s="158"/>
      <c r="L58" s="158"/>
      <c r="M58" s="158">
        <f>'将来負担比率（分子）の構造'!L$50</f>
        <v>15808</v>
      </c>
      <c r="N58" s="158"/>
      <c r="O58" s="158"/>
      <c r="P58" s="158">
        <f>'将来負担比率（分子）の構造'!M$50</f>
        <v>15342</v>
      </c>
    </row>
    <row r="59" spans="1:16" x14ac:dyDescent="0.2">
      <c r="A59" s="158" t="s">
        <v>39</v>
      </c>
      <c r="B59" s="158" t="str">
        <f>'将来負担比率（分子）の構造'!I$49</f>
        <v>-</v>
      </c>
      <c r="C59" s="158"/>
      <c r="D59" s="158"/>
      <c r="E59" s="158" t="str">
        <f>'将来負担比率（分子）の構造'!J$49</f>
        <v>-</v>
      </c>
      <c r="F59" s="158"/>
      <c r="G59" s="158"/>
      <c r="H59" s="158" t="str">
        <f>'将来負担比率（分子）の構造'!K$49</f>
        <v>-</v>
      </c>
      <c r="I59" s="158"/>
      <c r="J59" s="158"/>
      <c r="K59" s="158" t="str">
        <f>'将来負担比率（分子）の構造'!L$49</f>
        <v>-</v>
      </c>
      <c r="L59" s="158"/>
      <c r="M59" s="158"/>
      <c r="N59" s="158" t="str">
        <f>'将来負担比率（分子）の構造'!M$49</f>
        <v>-</v>
      </c>
      <c r="O59" s="158"/>
      <c r="P59" s="158"/>
    </row>
    <row r="60" spans="1:16" x14ac:dyDescent="0.2">
      <c r="A60" s="158" t="s">
        <v>38</v>
      </c>
      <c r="B60" s="158" t="str">
        <f>'将来負担比率（分子）の構造'!I$48</f>
        <v>-</v>
      </c>
      <c r="C60" s="158"/>
      <c r="D60" s="158"/>
      <c r="E60" s="158" t="str">
        <f>'将来負担比率（分子）の構造'!J$48</f>
        <v>-</v>
      </c>
      <c r="F60" s="158"/>
      <c r="G60" s="158"/>
      <c r="H60" s="158" t="str">
        <f>'将来負担比率（分子）の構造'!K$48</f>
        <v>-</v>
      </c>
      <c r="I60" s="158"/>
      <c r="J60" s="158"/>
      <c r="K60" s="158" t="str">
        <f>'将来負担比率（分子）の構造'!L$48</f>
        <v>-</v>
      </c>
      <c r="L60" s="158"/>
      <c r="M60" s="158"/>
      <c r="N60" s="158" t="str">
        <f>'将来負担比率（分子）の構造'!M$48</f>
        <v>-</v>
      </c>
      <c r="O60" s="158"/>
      <c r="P60" s="158"/>
    </row>
    <row r="61" spans="1:16" x14ac:dyDescent="0.2">
      <c r="A61" s="158" t="s">
        <v>36</v>
      </c>
      <c r="B61" s="158">
        <f>'将来負担比率（分子）の構造'!I$46</f>
        <v>0</v>
      </c>
      <c r="C61" s="158"/>
      <c r="D61" s="158"/>
      <c r="E61" s="158">
        <f>'将来負担比率（分子）の構造'!J$46</f>
        <v>0</v>
      </c>
      <c r="F61" s="158"/>
      <c r="G61" s="158"/>
      <c r="H61" s="158">
        <f>'将来負担比率（分子）の構造'!K$46</f>
        <v>0</v>
      </c>
      <c r="I61" s="158"/>
      <c r="J61" s="158"/>
      <c r="K61" s="158">
        <f>'将来負担比率（分子）の構造'!L$46</f>
        <v>2</v>
      </c>
      <c r="L61" s="158"/>
      <c r="M61" s="158"/>
      <c r="N61" s="158">
        <f>'将来負担比率（分子）の構造'!M$46</f>
        <v>0</v>
      </c>
      <c r="O61" s="158"/>
      <c r="P61" s="158"/>
    </row>
    <row r="62" spans="1:16" x14ac:dyDescent="0.2">
      <c r="A62" s="158" t="s">
        <v>35</v>
      </c>
      <c r="B62" s="158">
        <f>'将来負担比率（分子）の構造'!I$45</f>
        <v>3982</v>
      </c>
      <c r="C62" s="158"/>
      <c r="D62" s="158"/>
      <c r="E62" s="158">
        <f>'将来負担比率（分子）の構造'!J$45</f>
        <v>4163</v>
      </c>
      <c r="F62" s="158"/>
      <c r="G62" s="158"/>
      <c r="H62" s="158">
        <f>'将来負担比率（分子）の構造'!K$45</f>
        <v>4116</v>
      </c>
      <c r="I62" s="158"/>
      <c r="J62" s="158"/>
      <c r="K62" s="158">
        <f>'将来負担比率（分子）の構造'!L$45</f>
        <v>4158</v>
      </c>
      <c r="L62" s="158"/>
      <c r="M62" s="158"/>
      <c r="N62" s="158">
        <f>'将来負担比率（分子）の構造'!M$45</f>
        <v>4206</v>
      </c>
      <c r="O62" s="158"/>
      <c r="P62" s="158"/>
    </row>
    <row r="63" spans="1:16" x14ac:dyDescent="0.2">
      <c r="A63" s="158" t="s">
        <v>34</v>
      </c>
      <c r="B63" s="158">
        <f>'将来負担比率（分子）の構造'!I$44</f>
        <v>113</v>
      </c>
      <c r="C63" s="158"/>
      <c r="D63" s="158"/>
      <c r="E63" s="158">
        <f>'将来負担比率（分子）の構造'!J$44</f>
        <v>152</v>
      </c>
      <c r="F63" s="158"/>
      <c r="G63" s="158"/>
      <c r="H63" s="158">
        <f>'将来負担比率（分子）の構造'!K$44</f>
        <v>865</v>
      </c>
      <c r="I63" s="158"/>
      <c r="J63" s="158"/>
      <c r="K63" s="158">
        <f>'将来負担比率（分子）の構造'!L$44</f>
        <v>813</v>
      </c>
      <c r="L63" s="158"/>
      <c r="M63" s="158"/>
      <c r="N63" s="158">
        <f>'将来負担比率（分子）の構造'!M$44</f>
        <v>466</v>
      </c>
      <c r="O63" s="158"/>
      <c r="P63" s="158"/>
    </row>
    <row r="64" spans="1:16" x14ac:dyDescent="0.2">
      <c r="A64" s="158" t="s">
        <v>33</v>
      </c>
      <c r="B64" s="158">
        <f>'将来負担比率（分子）の構造'!I$43</f>
        <v>8012</v>
      </c>
      <c r="C64" s="158"/>
      <c r="D64" s="158"/>
      <c r="E64" s="158">
        <f>'将来負担比率（分子）の構造'!J$43</f>
        <v>7753</v>
      </c>
      <c r="F64" s="158"/>
      <c r="G64" s="158"/>
      <c r="H64" s="158">
        <f>'将来負担比率（分子）の構造'!K$43</f>
        <v>7084</v>
      </c>
      <c r="I64" s="158"/>
      <c r="J64" s="158"/>
      <c r="K64" s="158">
        <f>'将来負担比率（分子）の構造'!L$43</f>
        <v>7043</v>
      </c>
      <c r="L64" s="158"/>
      <c r="M64" s="158"/>
      <c r="N64" s="158">
        <f>'将来負担比率（分子）の構造'!M$43</f>
        <v>7074</v>
      </c>
      <c r="O64" s="158"/>
      <c r="P64" s="158"/>
    </row>
    <row r="65" spans="1:16" x14ac:dyDescent="0.2">
      <c r="A65" s="158" t="s">
        <v>32</v>
      </c>
      <c r="B65" s="158">
        <f>'将来負担比率（分子）の構造'!I$42</f>
        <v>462</v>
      </c>
      <c r="C65" s="158"/>
      <c r="D65" s="158"/>
      <c r="E65" s="158">
        <f>'将来負担比率（分子）の構造'!J$42</f>
        <v>425</v>
      </c>
      <c r="F65" s="158"/>
      <c r="G65" s="158"/>
      <c r="H65" s="158">
        <f>'将来負担比率（分子）の構造'!K$42</f>
        <v>365</v>
      </c>
      <c r="I65" s="158"/>
      <c r="J65" s="158"/>
      <c r="K65" s="158">
        <f>'将来負担比率（分子）の構造'!L$42</f>
        <v>324</v>
      </c>
      <c r="L65" s="158"/>
      <c r="M65" s="158"/>
      <c r="N65" s="158">
        <f>'将来負担比率（分子）の構造'!M$42</f>
        <v>283</v>
      </c>
      <c r="O65" s="158"/>
      <c r="P65" s="158"/>
    </row>
    <row r="66" spans="1:16" x14ac:dyDescent="0.2">
      <c r="A66" s="158" t="s">
        <v>31</v>
      </c>
      <c r="B66" s="158">
        <f>'将来負担比率（分子）の構造'!I$41</f>
        <v>30750</v>
      </c>
      <c r="C66" s="158"/>
      <c r="D66" s="158"/>
      <c r="E66" s="158">
        <f>'将来負担比率（分子）の構造'!J$41</f>
        <v>30586</v>
      </c>
      <c r="F66" s="158"/>
      <c r="G66" s="158"/>
      <c r="H66" s="158">
        <f>'将来負担比率（分子）の構造'!K$41</f>
        <v>31825</v>
      </c>
      <c r="I66" s="158"/>
      <c r="J66" s="158"/>
      <c r="K66" s="158">
        <f>'将来負担比率（分子）の構造'!L$41</f>
        <v>29886</v>
      </c>
      <c r="L66" s="158"/>
      <c r="M66" s="158"/>
      <c r="N66" s="158">
        <f>'将来負担比率（分子）の構造'!M$41</f>
        <v>32553</v>
      </c>
      <c r="O66" s="158"/>
      <c r="P66" s="158"/>
    </row>
    <row r="67" spans="1:16" x14ac:dyDescent="0.2">
      <c r="A67" s="158" t="s">
        <v>71</v>
      </c>
      <c r="B67" s="158" t="e">
        <f>NA()</f>
        <v>#N/A</v>
      </c>
      <c r="C67" s="158">
        <f>IF(ISNUMBER('将来負担比率（分子）の構造'!I$53), IF('将来負担比率（分子）の構造'!I$53 &lt; 0, 0, '将来負担比率（分子）の構造'!I$53), NA())</f>
        <v>2081</v>
      </c>
      <c r="D67" s="158" t="e">
        <f>NA()</f>
        <v>#N/A</v>
      </c>
      <c r="E67" s="158" t="e">
        <f>NA()</f>
        <v>#N/A</v>
      </c>
      <c r="F67" s="158">
        <f>IF(ISNUMBER('将来負担比率（分子）の構造'!J$53), IF('将来負担比率（分子）の構造'!J$53 &lt; 0, 0, '将来負担比率（分子）の構造'!J$53), NA())</f>
        <v>0</v>
      </c>
      <c r="G67" s="158" t="e">
        <f>NA()</f>
        <v>#N/A</v>
      </c>
      <c r="H67" s="158" t="e">
        <f>NA()</f>
        <v>#N/A</v>
      </c>
      <c r="I67" s="158">
        <f>IF(ISNUMBER('将来負担比率（分子）の構造'!K$53), IF('将来負担比率（分子）の構造'!K$53 &lt; 0, 0, '将来負担比率（分子）の構造'!K$53), NA())</f>
        <v>0</v>
      </c>
      <c r="J67" s="158" t="e">
        <f>NA()</f>
        <v>#N/A</v>
      </c>
      <c r="K67" s="158" t="e">
        <f>NA()</f>
        <v>#N/A</v>
      </c>
      <c r="L67" s="158">
        <f>IF(ISNUMBER('将来負担比率（分子）の構造'!L$53), IF('将来負担比率（分子）の構造'!L$53 &lt; 0, 0, '将来負担比率（分子）の構造'!L$53), NA())</f>
        <v>0</v>
      </c>
      <c r="M67" s="158" t="e">
        <f>NA()</f>
        <v>#N/A</v>
      </c>
      <c r="N67" s="158" t="e">
        <f>NA()</f>
        <v>#N/A</v>
      </c>
      <c r="O67" s="158">
        <f>IF(ISNUMBER('将来負担比率（分子）の構造'!M$53), IF('将来負担比率（分子）の構造'!M$53 &lt; 0, 0, '将来負担比率（分子）の構造'!M$53), NA())</f>
        <v>0</v>
      </c>
      <c r="P67" s="158" t="e">
        <f>NA()</f>
        <v>#N/A</v>
      </c>
    </row>
    <row r="70" spans="1:16" x14ac:dyDescent="0.2">
      <c r="A70" s="160" t="s">
        <v>72</v>
      </c>
      <c r="B70" s="160"/>
      <c r="C70" s="160"/>
      <c r="D70" s="160"/>
      <c r="E70" s="160"/>
      <c r="F70" s="160"/>
    </row>
    <row r="71" spans="1:16" x14ac:dyDescent="0.2">
      <c r="A71" s="161"/>
      <c r="B71" s="161" t="e">
        <f>#REF!</f>
        <v>#REF!</v>
      </c>
      <c r="C71" s="161" t="e">
        <f>#REF!</f>
        <v>#REF!</v>
      </c>
      <c r="D71" s="161" t="e">
        <f>#REF!</f>
        <v>#REF!</v>
      </c>
    </row>
    <row r="72" spans="1:16" x14ac:dyDescent="0.2">
      <c r="A72" s="161" t="s">
        <v>73</v>
      </c>
      <c r="B72" s="162" t="e">
        <f>#REF!</f>
        <v>#REF!</v>
      </c>
      <c r="C72" s="162" t="e">
        <f>#REF!</f>
        <v>#REF!</v>
      </c>
      <c r="D72" s="162" t="e">
        <f>#REF!</f>
        <v>#REF!</v>
      </c>
    </row>
    <row r="73" spans="1:16" x14ac:dyDescent="0.2">
      <c r="A73" s="161" t="s">
        <v>74</v>
      </c>
      <c r="B73" s="162" t="e">
        <f>#REF!</f>
        <v>#REF!</v>
      </c>
      <c r="C73" s="162" t="e">
        <f>#REF!</f>
        <v>#REF!</v>
      </c>
      <c r="D73" s="162" t="e">
        <f>#REF!</f>
        <v>#REF!</v>
      </c>
    </row>
    <row r="74" spans="1:16" x14ac:dyDescent="0.2">
      <c r="A74" s="161" t="s">
        <v>75</v>
      </c>
      <c r="B74" s="162" t="e">
        <f>#REF!</f>
        <v>#REF!</v>
      </c>
      <c r="C74" s="162" t="e">
        <f>#REF!</f>
        <v>#REF!</v>
      </c>
      <c r="D74" s="162" t="e">
        <f>#REF!</f>
        <v>#REF!</v>
      </c>
    </row>
  </sheetData>
  <sheetProtection algorithmName="SHA-512" hashValue="/lttMhWmNI4q9DmWSJq/xyQQdLnmEefpipZkYci92/noVQu/zrQyJge4n0F5ySzsbyxd2hJUaACf66JUMLKwQA==" saltValue="KHKXIn6+1UDjA2Aqmr10O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cp:lastModifiedBy>
  <cp:lastPrinted>2026-03-17T00:13:46Z</cp:lastPrinted>
  <dcterms:created xsi:type="dcterms:W3CDTF">2026-02-23T08:22:59Z</dcterms:created>
  <dcterms:modified xsi:type="dcterms:W3CDTF">2026-02-23T08:22:59Z</dcterms:modified>
  <cp:category/>
</cp:coreProperties>
</file>