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ilesv18\財政課\理財係（新）\09諸報告\令和7年度\県\20260305令和６年度財政状況資料集の作成及び提出について\03_回答\"/>
    </mc:Choice>
  </mc:AlternateContent>
  <xr:revisionPtr revIDLastSave="0" documentId="13_ncr:1_{47358521-EE0C-473E-9B33-D9F7447964CE}"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18" r:id="rId13"/>
    <sheet name="データシート" sheetId="9" state="hidden" r:id="rId14"/>
  </sheets>
  <externalReferences>
    <externalReference r:id="rId15"/>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W102" i="12" l="1"/>
  <c r="CR102" i="12"/>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C36" i="10"/>
  <c r="CO35" i="10"/>
  <c r="CO36" i="10" s="1"/>
  <c r="CO37" i="10" s="1"/>
  <c r="CO38" i="10" s="1"/>
  <c r="BE35" i="10"/>
  <c r="C35" i="10"/>
  <c r="CO34" i="10"/>
  <c r="BW34" i="10"/>
  <c r="BW35" i="10" s="1"/>
  <c r="BW36" i="10" s="1"/>
  <c r="BW37" i="10" s="1"/>
  <c r="BW38" i="10" s="1"/>
  <c r="BW39" i="10" s="1"/>
  <c r="BW40" i="10" s="1"/>
  <c r="BW41" i="10" s="1"/>
  <c r="BW42" i="10" s="1"/>
  <c r="BW43" i="10" s="1"/>
  <c r="U34" i="10"/>
  <c r="U35" i="10" s="1"/>
  <c r="U36" i="10" s="1"/>
  <c r="C34" i="10"/>
  <c r="AM34" i="10" l="1"/>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<sst xmlns="http://schemas.openxmlformats.org/spreadsheetml/2006/main" count="1086" uniqueCount="571">
  <si>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</si>
  <si>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</si>
  <si>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</si>
  <si>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</si>
  <si>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</si>
  <si>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</si>
  <si>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</si>
  <si>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</si>
  <si>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</si>
  <si>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</si>
  <si>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</si>
  <si>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</si>
  <si>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</si>
  <si>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</si>
  <si>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</si>
  <si>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</si>
  <si>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</si>
  <si>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</si>
  <si>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</si>
  <si>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</si>
  <si>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</si>
  <si>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</si>
  <si>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</si>
  <si>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</si>
  <si>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</si>
  <si>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</si>
  <si>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</si>
  <si>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</si>
  <si>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</si>
  <si>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</si>
  <si>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</si>
  <si>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</si>
  <si>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</si>
  <si>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</si>
  <si>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</si>
  <si>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</si>
  <si>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</si>
  <si>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</si>
  <si>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</si>
  <si>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</si>
  <si>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</si>
  <si>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</si>
  <si>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</si>
  <si>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</si>
  <si>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</si>
  <si>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</si>
  <si>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</si>
  <si>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</si>
  <si>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</si>
  <si>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</si>
  <si>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</si>
  <si>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</si>
  <si>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</si>
  <si>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</si>
  <si>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</si>
  <si>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</si>
  <si>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</si>
  <si>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</si>
  <si>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</si>
  <si>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</si>
  <si>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</si>
  <si>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</si>
  <si>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</si>
  <si>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</si>
  <si>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</si>
  <si>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</si>
  <si>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</si>
  <si>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</si>
  <si>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</si>
  <si>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</si>
  <si>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</si>
  <si>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</si>
  <si>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</si>
  <si>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</si>
  <si>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</si>
  <si>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</si>
  <si>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</si>
  <si>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</si>
  <si>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</si>
  <si>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</si>
  <si>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</si>
  <si>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</si>
  <si>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</si>
  <si>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</si>
  <si>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</si>
  <si>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</si>
  <si>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</si>
  <si>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</si>
  <si>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</si>
  <si>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</si>
  <si>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</si>
  <si>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</si>
  <si>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</si>
  <si>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</si>
  <si>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総社市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</si>
  <si>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</si>
  <si>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</si>
  <si>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</si>
  <si>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</si>
  <si>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</si>
  <si>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</si>
  <si>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</si>
  <si>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</si>
  <si>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</si>
  <si>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</si>
  <si>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</si>
  <si>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</si>
  <si>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</si>
  <si>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</si>
  <si>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</si>
  <si>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</si>
  <si>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</si>
  <si>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</si>
  <si>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</si>
  <si>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</si>
  <si>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</si>
  <si>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</si>
  <si>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</si>
  <si>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</si>
  <si>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</si>
  <si>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</si>
  <si>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</si>
  <si>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</si>
  <si>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</si>
  <si>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</si>
  <si>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</si>
  <si>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</si>
  <si>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</si>
  <si>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</si>
  <si>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</si>
  <si>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</si>
  <si>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</si>
  <si>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</si>
  <si>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</si>
  <si>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</si>
  <si>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</si>
  <si>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</si>
  <si>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</si>
  <si>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</si>
  <si>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</si>
  <si>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</si>
  <si>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-0.2</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</si>
  <si>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</si>
  <si>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</si>
  <si>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</si>
  <si>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</si>
  <si>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</si>
  <si>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</si>
  <si>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</si>
  <si>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</si>
  <si>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</si>
  <si>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</si>
  <si>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</si>
  <si>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</si>
  <si>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</si>
  <si>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</si>
  <si>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</si>
  <si>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</si>
  <si>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</si>
  <si>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</si>
  <si>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</si>
  <si>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</si>
  <si>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</si>
  <si>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</si>
  <si>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</si>
  <si>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</si>
  <si>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</si>
  <si>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</si>
  <si>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</si>
  <si>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</si>
  <si>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</si>
  <si>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</si>
  <si>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</si>
  <si>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</si>
  <si>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</si>
  <si>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</si>
  <si>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</si>
  <si>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</si>
  <si>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</si>
  <si>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</si>
  <si>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</si>
  <si>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</si>
  <si>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</si>
  <si>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</si>
  <si>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</si>
  <si>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</si>
  <si>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</si>
  <si>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</si>
  <si>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</si>
  <si>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</si>
  <si>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</si>
  <si>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</si>
  <si>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</si>
  <si>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</si>
  <si>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</si>
  <si>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</si>
  <si>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</si>
  <si>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</si>
  <si>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</si>
  <si>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</si>
  <si>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</si>
  <si>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</si>
  <si>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</si>
  <si>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岡山県総社市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</si>
  <si>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</si>
  <si>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</si>
  <si>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</si>
  <si>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</si>
  <si>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</si>
  <si>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</si>
  <si>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</si>
  <si>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</si>
  <si>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</si>
  <si>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</si>
  <si>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</si>
  <si>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</si>
  <si>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</si>
  <si>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</si>
  <si>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</si>
  <si>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</si>
  <si>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</si>
  <si>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</si>
  <si>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</si>
  <si>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</si>
  <si>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</si>
  <si>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</si>
  <si>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</si>
  <si>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</si>
  <si>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</si>
  <si>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</si>
  <si>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</si>
  <si>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</si>
  <si>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</si>
  <si>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</si>
  <si>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</si>
  <si>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</si>
  <si>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</si>
  <si>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</si>
  <si>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</si>
  <si>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</si>
  <si>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</si>
  <si>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</si>
  <si>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</si>
  <si>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</si>
  <si>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</si>
  <si>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</si>
  <si>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</si>
  <si>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</si>
  <si>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</si>
  <si>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</si>
  <si>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</si>
  <si>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</si>
  <si>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</si>
  <si>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</si>
  <si>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</si>
  <si>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</si>
  <si>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</si>
  <si>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</si>
  <si>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</si>
  <si>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</si>
  <si>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</si>
  <si>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</si>
  <si>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</si>
  <si>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</si>
  <si>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</si>
  <si>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</si>
  <si>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</si>
  <si>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</si>
  <si>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</si>
  <si>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</si>
  <si>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</si>
  <si>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</si>
  <si>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</si>
  <si>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</si>
  <si>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</si>
  <si>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</si>
  <si>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</si>
  <si>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</si>
  <si>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</si>
  <si>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</si>
  <si>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</si>
  <si>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</si>
  <si>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</si>
  <si>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</si>
  <si>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</si>
  <si>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</si>
  <si>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</si>
  <si>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</si>
  <si>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</si>
  <si>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</si>
  <si>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</si>
  <si>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</si>
  <si>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</si>
  <si>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</si>
  <si>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</si>
  <si>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</si>
  <si>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</si>
  <si>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</si>
  <si>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</si>
  <si>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</si>
  <si>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</si>
  <si>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</si>
  <si>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</si>
  <si>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</si>
  <si>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</si>
  <si>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</si>
  <si>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</si>
  <si>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</si>
  <si>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</si>
  <si>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</si>
  <si>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</si>
  <si>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</si>
  <si>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</si>
  <si>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</si>
  <si>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</si>
  <si>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</si>
  <si>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</si>
  <si>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</si>
  <si>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</si>
  <si>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</si>
  <si>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</si>
  <si>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</si>
  <si>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</si>
  <si>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</si>
  <si>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</si>
  <si>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</si>
  <si>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</si>
  <si>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観光施設</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</si>
  <si>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</si>
  <si>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</si>
  <si>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</si>
  <si>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</si>
  <si>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</si>
  <si>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</si>
  <si>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</si>
  <si>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</si>
  <si>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</si>
  <si>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</si>
  <si>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</si>
  <si>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</si>
  <si>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</si>
  <si>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</si>
  <si>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</si>
  <si>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</si>
  <si>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</si>
  <si>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</si>
  <si>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</si>
  <si>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</si>
  <si>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</si>
  <si>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</si>
  <si>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</si>
  <si>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</si>
  <si>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</si>
  <si>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</si>
  <si>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岡山県総社市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</si>
  <si>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</si>
  <si>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</si>
  <si>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</si>
  <si>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</si>
  <si>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</si>
  <si>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</si>
  <si>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</si>
  <si>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</si>
  <si>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</si>
  <si>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</si>
  <si>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</si>
  <si>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</si>
  <si>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</si>
  <si>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</si>
  <si>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</si>
  <si>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</si>
  <si>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</si>
  <si>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</si>
  <si>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</si>
  <si>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</si>
  <si>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</si>
  <si>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</si>
  <si>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</si>
  <si>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</si>
  <si>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</si>
  <si>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</si>
  <si>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</si>
  <si>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</si>
  <si>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</si>
  <si>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</si>
  <si>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</si>
  <si>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</si>
  <si>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</si>
  <si>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総社市国民健康保険特別会計</t>
    <phoneticPr fontId="5"/>
  </si>
  <si>
    <t>総社市後期高齢者医療特別会計</t>
    <phoneticPr fontId="5"/>
  </si>
  <si>
    <t>総社市介護保険特別会計</t>
    <phoneticPr fontId="5"/>
  </si>
  <si>
    <t>総社市水道事業会計</t>
    <phoneticPr fontId="5"/>
  </si>
  <si>
    <t>法適用企業</t>
    <phoneticPr fontId="5"/>
  </si>
  <si>
    <t>総社市工業用水道事業会計</t>
    <phoneticPr fontId="5"/>
  </si>
  <si>
    <t>総社市下水道事業会計</t>
    <phoneticPr fontId="5"/>
  </si>
  <si>
    <t>総社市国民宿舎事業費特別会計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</si>
  <si>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</si>
  <si>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</si>
  <si>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</si>
  <si>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</si>
  <si>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</si>
  <si>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</si>
  <si>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</si>
  <si>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</si>
  <si>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</si>
  <si>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</si>
  <si>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</si>
  <si>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</si>
  <si>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</si>
  <si>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</si>
  <si>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</si>
  <si>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</si>
  <si>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</si>
  <si>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</si>
  <si>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</si>
  <si>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</si>
  <si>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</si>
  <si>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</si>
  <si>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</si>
  <si>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</si>
  <si>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</si>
  <si>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</si>
  <si>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</si>
  <si>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</si>
  <si>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</si>
  <si>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</si>
  <si>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</si>
  <si>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</si>
  <si>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</si>
  <si>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</si>
  <si>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</si>
  <si>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</si>
  <si>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</si>
  <si>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</si>
  <si>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</si>
  <si>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</si>
  <si>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</si>
  <si>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</si>
  <si>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</si>
  <si>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</si>
  <si>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</si>
  <si>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</si>
  <si>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</si>
  <si>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</si>
  <si>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</si>
  <si>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</si>
  <si>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</si>
  <si>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</si>
  <si>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</si>
  <si>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</si>
  <si>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</si>
  <si>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</si>
  <si>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</si>
  <si>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</si>
  <si>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</si>
  <si>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</si>
  <si>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</si>
  <si>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</si>
  <si>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</si>
  <si>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</si>
  <si>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</si>
  <si>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</si>
  <si>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</si>
  <si>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</si>
  <si>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</si>
  <si>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</si>
  <si>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</si>
  <si>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</si>
  <si>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</si>
  <si>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</si>
  <si>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</si>
  <si>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</si>
  <si>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</si>
  <si>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</si>
  <si>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</si>
  <si>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</si>
  <si>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</si>
  <si>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</si>
  <si>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</si>
  <si>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</si>
  <si>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</si>
  <si>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</si>
  <si>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</si>
  <si>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</si>
  <si>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</si>
  <si>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</si>
  <si>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</si>
  <si>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</si>
  <si>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</si>
  <si>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</si>
  <si>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</si>
  <si>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</si>
  <si>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</si>
  <si>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</si>
  <si>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</si>
  <si>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</si>
  <si>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</si>
  <si>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</si>
  <si>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</si>
  <si>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</si>
  <si>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</si>
  <si>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</si>
  <si>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</si>
  <si>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</si>
  <si>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</si>
  <si>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</si>
  <si>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</si>
  <si>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</si>
  <si>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</si>
  <si>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</si>
  <si>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</si>
  <si>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</si>
  <si>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</si>
  <si>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</si>
  <si>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</si>
  <si>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</si>
  <si>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</si>
  <si>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</si>
  <si>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</si>
  <si>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</si>
  <si>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</si>
  <si>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</si>
  <si>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</si>
  <si>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</si>
  <si>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</si>
  <si>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</si>
  <si>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</si>
  <si>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</si>
  <si>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</si>
  <si>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</si>
  <si>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</si>
  <si>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</si>
  <si>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1.01</t>
  </si>
  <si>
    <t>総社市水道事業会計</t>
  </si>
  <si>
    <t>一般会計</t>
  </si>
  <si>
    <t>総社市下水道事業会計</t>
  </si>
  <si>
    <t>総社市介護保険特別会計</t>
  </si>
  <si>
    <t>総社市工業用水道事業会計</t>
  </si>
  <si>
    <t>総社市国民宿舎事業費特別会計</t>
  </si>
  <si>
    <t>総社市国民健康保険特別会計</t>
  </si>
  <si>
    <t>総社市後期高齢者医療特別会計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</si>
  <si>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</si>
  <si>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</si>
  <si>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</si>
  <si>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</si>
  <si>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</si>
  <si>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</si>
  <si>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</si>
  <si>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</si>
  <si>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備南競艇事業組合（一般会計）</t>
    <rPh sb="0" eb="2">
      <t>ビナン</t>
    </rPh>
    <rPh sb="2" eb="4">
      <t>キョウテイ</t>
    </rPh>
    <rPh sb="4" eb="6">
      <t>ジギョウ</t>
    </rPh>
    <rPh sb="6" eb="8">
      <t>クミアイ</t>
    </rPh>
    <rPh sb="9" eb="13">
      <t>イッパンカイケイ</t>
    </rPh>
    <phoneticPr fontId="2"/>
  </si>
  <si>
    <t>備南協定事業組合（特別会計）</t>
    <rPh sb="0" eb="2">
      <t>ビナン</t>
    </rPh>
    <rPh sb="2" eb="4">
      <t>キョウテイ</t>
    </rPh>
    <rPh sb="4" eb="6">
      <t>ジギョウ</t>
    </rPh>
    <rPh sb="6" eb="8">
      <t>クミアイ</t>
    </rPh>
    <rPh sb="9" eb="13">
      <t>トクベツカイケイ</t>
    </rPh>
    <phoneticPr fontId="2"/>
  </si>
  <si>
    <t>総社広域環境施設組合</t>
    <rPh sb="0" eb="6">
      <t>ソウジャコウイキカンキョウ</t>
    </rPh>
    <rPh sb="6" eb="8">
      <t>シセツ</t>
    </rPh>
    <rPh sb="8" eb="10">
      <t>クミアイ</t>
    </rPh>
    <phoneticPr fontId="2"/>
  </si>
  <si>
    <t>湛井十二箇郷組合</t>
    <rPh sb="0" eb="1">
      <t>ジン</t>
    </rPh>
    <rPh sb="1" eb="2">
      <t>イ</t>
    </rPh>
    <rPh sb="2" eb="3">
      <t>ジュウ</t>
    </rPh>
    <rPh sb="3" eb="4">
      <t>ニ</t>
    </rPh>
    <rPh sb="4" eb="5">
      <t>カ</t>
    </rPh>
    <rPh sb="5" eb="6">
      <t>サト</t>
    </rPh>
    <rPh sb="6" eb="8">
      <t>クミアイ</t>
    </rPh>
    <phoneticPr fontId="2"/>
  </si>
  <si>
    <t>岡山県広域水道企業団</t>
  </si>
  <si>
    <t>岡山県後期高齢者医療広域連合（一般会計）</t>
    <rPh sb="0" eb="3">
      <t>オカヤマケン</t>
    </rPh>
    <rPh sb="3" eb="8">
      <t>コウキコウレイシャ</t>
    </rPh>
    <rPh sb="8" eb="10">
      <t>イリョウ</t>
    </rPh>
    <rPh sb="10" eb="14">
      <t>コウイキレンゴウ</t>
    </rPh>
    <rPh sb="15" eb="19">
      <t>イッパンカイケイ</t>
    </rPh>
    <phoneticPr fontId="2"/>
  </si>
  <si>
    <t>岡山県後期高齢者医療広域連合（特別会計）</t>
    <rPh sb="15" eb="17">
      <t>トクベツ</t>
    </rPh>
    <phoneticPr fontId="2"/>
  </si>
  <si>
    <t>岡山県市町村総合事務組合（一般会計）</t>
    <rPh sb="13" eb="15">
      <t>イッパン</t>
    </rPh>
    <phoneticPr fontId="2"/>
  </si>
  <si>
    <t>岡山県市町村総合事務組合（貸付金特別会計）</t>
  </si>
  <si>
    <t>岡山県市町村総合事務組合（拠出金事業特別会計）</t>
  </si>
  <si>
    <t>岡山県市町村税整理組合</t>
  </si>
  <si>
    <t>大正池水利組合</t>
  </si>
  <si>
    <t>総社市土地開発公社</t>
    <rPh sb="0" eb="3">
      <t>ソウジャシ</t>
    </rPh>
    <rPh sb="3" eb="5">
      <t>トチ</t>
    </rPh>
    <rPh sb="5" eb="7">
      <t>カイハツ</t>
    </rPh>
    <rPh sb="7" eb="9">
      <t>コウシャ</t>
    </rPh>
    <phoneticPr fontId="2"/>
  </si>
  <si>
    <t>総社市文化振興財団</t>
    <rPh sb="0" eb="3">
      <t>ソウジャシ</t>
    </rPh>
    <rPh sb="3" eb="5">
      <t>ブンカ</t>
    </rPh>
    <rPh sb="5" eb="7">
      <t>シンコウ</t>
    </rPh>
    <rPh sb="7" eb="9">
      <t>ザイダン</t>
    </rPh>
    <phoneticPr fontId="2"/>
  </si>
  <si>
    <t>スキーム音楽振興財団</t>
    <rPh sb="4" eb="6">
      <t>オンガク</t>
    </rPh>
    <rPh sb="6" eb="10">
      <t>シンコウザイダン</t>
    </rPh>
    <phoneticPr fontId="2"/>
  </si>
  <si>
    <t>そうじゃ地食べ公社</t>
    <rPh sb="4" eb="6">
      <t>チタ</t>
    </rPh>
    <rPh sb="7" eb="9">
      <t>コウシャ</t>
    </rPh>
    <phoneticPr fontId="2"/>
  </si>
  <si>
    <t>井原鉄道株式会社</t>
    <rPh sb="0" eb="2">
      <t>イバラ</t>
    </rPh>
    <rPh sb="2" eb="4">
      <t>テツドウ</t>
    </rPh>
    <rPh sb="4" eb="8">
      <t>カブシキガイシャ</t>
    </rPh>
    <phoneticPr fontId="2"/>
  </si>
  <si>
    <t>総社市地域振興基金</t>
    <rPh sb="0" eb="3">
      <t>ソウジャシ</t>
    </rPh>
    <rPh sb="3" eb="5">
      <t>チイキ</t>
    </rPh>
    <rPh sb="5" eb="7">
      <t>シンコウ</t>
    </rPh>
    <rPh sb="7" eb="9">
      <t>キキン</t>
    </rPh>
    <phoneticPr fontId="5"/>
  </si>
  <si>
    <t>総社市庁舎等整備事業基金</t>
    <rPh sb="0" eb="3">
      <t>ソウジャシ</t>
    </rPh>
    <rPh sb="3" eb="6">
      <t>チョウシャトウ</t>
    </rPh>
    <rPh sb="6" eb="8">
      <t>セイビ</t>
    </rPh>
    <rPh sb="8" eb="10">
      <t>ジギョウ</t>
    </rPh>
    <rPh sb="10" eb="12">
      <t>キキン</t>
    </rPh>
    <phoneticPr fontId="5"/>
  </si>
  <si>
    <t>総社市職員退職手当基金</t>
    <rPh sb="0" eb="3">
      <t>ソウジャシ</t>
    </rPh>
    <rPh sb="3" eb="5">
      <t>ショクイン</t>
    </rPh>
    <rPh sb="5" eb="7">
      <t>タイショク</t>
    </rPh>
    <rPh sb="7" eb="9">
      <t>テアテ</t>
    </rPh>
    <rPh sb="9" eb="11">
      <t>キキン</t>
    </rPh>
    <phoneticPr fontId="5"/>
  </si>
  <si>
    <t>総社市教育施設整備事業等基金</t>
    <rPh sb="0" eb="3">
      <t>ソウジャシ</t>
    </rPh>
    <rPh sb="3" eb="5">
      <t>キョウイク</t>
    </rPh>
    <rPh sb="5" eb="7">
      <t>シセツ</t>
    </rPh>
    <rPh sb="7" eb="9">
      <t>セイビ</t>
    </rPh>
    <rPh sb="9" eb="12">
      <t>ジギョウトウ</t>
    </rPh>
    <rPh sb="12" eb="14">
      <t>キキン</t>
    </rPh>
    <phoneticPr fontId="5"/>
  </si>
  <si>
    <t>総社市美術博物館施設整備事業基金</t>
    <rPh sb="0" eb="3">
      <t>ソウジャシ</t>
    </rPh>
    <rPh sb="3" eb="5">
      <t>ビジュツ</t>
    </rPh>
    <rPh sb="5" eb="8">
      <t>ハクブツカン</t>
    </rPh>
    <rPh sb="8" eb="10">
      <t>シセツ</t>
    </rPh>
    <rPh sb="10" eb="12">
      <t>セイビ</t>
    </rPh>
    <rPh sb="12" eb="16">
      <t>ジギョウキキン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</si>
</sst>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sharedStrings" Target="sharedStrings.xml" /><Relationship Id="rId3" Type="http://schemas.openxmlformats.org/officeDocument/2006/relationships/worksheet" Target="worksheets/sheet3.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styles" Target="styles.xml" /><Relationship Id="rId2" Type="http://schemas.openxmlformats.org/officeDocument/2006/relationships/worksheet" Target="worksheets/sheet2.xml" /><Relationship Id="rId16" Type="http://schemas.openxmlformats.org/officeDocument/2006/relationships/theme" Target="theme/theme1.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externalLink" Target="externalLinks/externalLink1.xml" /><Relationship Id="rId10" Type="http://schemas.openxmlformats.org/officeDocument/2006/relationships/worksheet" Target="worksheets/sheet10.xml" /><Relationship Id="rId19" Type="http://schemas.openxmlformats.org/officeDocument/2006/relationships/calcChain" Target="calcChain.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54225</c:v>
                </c:pt>
                <c:pt idx="2">
                  <c:v>54016</c:v>
                </c:pt>
                <c:pt idx="3">
                  <c:v>52786</c:v>
                </c:pt>
                <c:pt idx="4">
                  <c:v>58465</c:v>
                </c:pt>
              </c:numCache>
            </c:numRef>
          </c:val>
          <c:smooth val="0"/>
          <c:extLst>
            <c:ext xmlns:c16="http://schemas.microsoft.com/office/drawing/2014/chart" uri="{C3380CC4-5D6E-409C-BE32-E72D297353CC}">
              <c16:uniqueId val="{00000000-29F5-466E-89C1-B1E9EBC2F8A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42630</c:v>
                </c:pt>
                <c:pt idx="1">
                  <c:v>32026</c:v>
                </c:pt>
                <c:pt idx="2">
                  <c:v>68575</c:v>
                </c:pt>
                <c:pt idx="3">
                  <c:v>21464</c:v>
                </c:pt>
                <c:pt idx="4">
                  <c:v>93503</c:v>
                </c:pt>
              </c:numCache>
            </c:numRef>
          </c:val>
          <c:smooth val="0"/>
          <c:extLst>
            <c:ext xmlns:c16="http://schemas.microsoft.com/office/drawing/2014/chart" uri="{C3380CC4-5D6E-409C-BE32-E72D297353CC}">
              <c16:uniqueId val="{00000001-29F5-466E-89C1-B1E9EBC2F8A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5.39</c:v>
                </c:pt>
                <c:pt idx="1">
                  <c:v>10.85</c:v>
                </c:pt>
                <c:pt idx="2">
                  <c:v>6.76</c:v>
                </c:pt>
                <c:pt idx="3">
                  <c:v>2.14</c:v>
                </c:pt>
                <c:pt idx="4">
                  <c:v>5.0199999999999996</c:v>
                </c:pt>
              </c:numCache>
            </c:numRef>
          </c:val>
          <c:extLst>
            <c:ext xmlns:c16="http://schemas.microsoft.com/office/drawing/2014/chart" uri="{C3380CC4-5D6E-409C-BE32-E72D297353CC}">
              <c16:uniqueId val="{00000000-9F9E-48EB-A331-87133A880AD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28.49</c:v>
                </c:pt>
                <c:pt idx="1">
                  <c:v>32.26</c:v>
                </c:pt>
                <c:pt idx="2">
                  <c:v>40.97</c:v>
                </c:pt>
                <c:pt idx="3">
                  <c:v>43.35</c:v>
                </c:pt>
                <c:pt idx="4">
                  <c:v>42.77</c:v>
                </c:pt>
              </c:numCache>
            </c:numRef>
          </c:val>
          <c:extLst>
            <c:ext xmlns:c16="http://schemas.microsoft.com/office/drawing/2014/chart" uri="{C3380CC4-5D6E-409C-BE32-E72D297353CC}">
              <c16:uniqueId val="{00000001-9F9E-48EB-A331-87133A880AD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4.78</c:v>
                </c:pt>
                <c:pt idx="1">
                  <c:v>11.14</c:v>
                </c:pt>
                <c:pt idx="2">
                  <c:v>3.84</c:v>
                </c:pt>
                <c:pt idx="3">
                  <c:v>-1.01</c:v>
                </c:pt>
                <c:pt idx="4">
                  <c:v>4.08</c:v>
                </c:pt>
              </c:numCache>
            </c:numRef>
          </c:val>
          <c:smooth val="0"/>
          <c:extLst>
            <c:ext xmlns:c16="http://schemas.microsoft.com/office/drawing/2014/chart" uri="{C3380CC4-5D6E-409C-BE32-E72D297353CC}">
              <c16:uniqueId val="{00000002-9F9E-48EB-A331-87133A880AD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250-4E73-8F29-28BD63EBEF1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250-4E73-8F29-28BD63EBEF1A}"/>
            </c:ext>
          </c:extLst>
        </c:ser>
        <c:ser>
          <c:idx val="2"/>
          <c:order val="2"/>
          <c:tx>
            <c:strRef>
              <c:f>データシート!$A$29</c:f>
              <c:strCache>
                <c:ptCount val="1"/>
                <c:pt idx="0">
                  <c:v>総社市後期高齢者医療特別会計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c:v>
                </c:pt>
                <c:pt idx="4">
                  <c:v>#N/A</c:v>
                </c:pt>
                <c:pt idx="5">
                  <c:v>0</c:v>
                </c:pt>
                <c:pt idx="6">
                  <c:v>#N/A</c:v>
                </c:pt>
                <c:pt idx="7">
                  <c:v>0.01</c:v>
                </c:pt>
                <c:pt idx="8">
                  <c:v>#N/A</c:v>
                </c:pt>
                <c:pt idx="9">
                  <c:v>0</c:v>
                </c:pt>
              </c:numCache>
            </c:numRef>
          </c:val>
          <c:extLst>
            <c:ext xmlns:c16="http://schemas.microsoft.com/office/drawing/2014/chart" uri="{C3380CC4-5D6E-409C-BE32-E72D297353CC}">
              <c16:uniqueId val="{00000002-E250-4E73-8F29-28BD63EBEF1A}"/>
            </c:ext>
          </c:extLst>
        </c:ser>
        <c:ser>
          <c:idx val="3"/>
          <c:order val="3"/>
          <c:tx>
            <c:strRef>
              <c:f>データシート!$A$30</c:f>
              <c:strCache>
                <c:ptCount val="1"/>
                <c:pt idx="0">
                  <c:v>総社市国民健康保険特別会計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1.55</c:v>
                </c:pt>
                <c:pt idx="2">
                  <c:v>#N/A</c:v>
                </c:pt>
                <c:pt idx="3">
                  <c:v>1.1299999999999999</c:v>
                </c:pt>
                <c:pt idx="4">
                  <c:v>#N/A</c:v>
                </c:pt>
                <c:pt idx="5">
                  <c:v>0.49</c:v>
                </c:pt>
                <c:pt idx="6">
                  <c:v>#N/A</c:v>
                </c:pt>
                <c:pt idx="7">
                  <c:v>0.04</c:v>
                </c:pt>
                <c:pt idx="8">
                  <c:v>#N/A</c:v>
                </c:pt>
                <c:pt idx="9">
                  <c:v>0.06</c:v>
                </c:pt>
              </c:numCache>
            </c:numRef>
          </c:val>
          <c:extLst>
            <c:ext xmlns:c16="http://schemas.microsoft.com/office/drawing/2014/chart" uri="{C3380CC4-5D6E-409C-BE32-E72D297353CC}">
              <c16:uniqueId val="{00000003-E250-4E73-8F29-28BD63EBEF1A}"/>
            </c:ext>
          </c:extLst>
        </c:ser>
        <c:ser>
          <c:idx val="4"/>
          <c:order val="4"/>
          <c:tx>
            <c:strRef>
              <c:f>データシート!$A$31</c:f>
              <c:strCache>
                <c:ptCount val="1"/>
                <c:pt idx="0">
                  <c:v>総社市国民宿舎事業費特別会計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0.09</c:v>
                </c:pt>
              </c:numCache>
            </c:numRef>
          </c:val>
          <c:extLst>
            <c:ext xmlns:c16="http://schemas.microsoft.com/office/drawing/2014/chart" uri="{C3380CC4-5D6E-409C-BE32-E72D297353CC}">
              <c16:uniqueId val="{00000004-E250-4E73-8F29-28BD63EBEF1A}"/>
            </c:ext>
          </c:extLst>
        </c:ser>
        <c:ser>
          <c:idx val="5"/>
          <c:order val="5"/>
          <c:tx>
            <c:strRef>
              <c:f>データシート!$A$32</c:f>
              <c:strCache>
                <c:ptCount val="1"/>
                <c:pt idx="0">
                  <c:v>総社市工業用水道事業会計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0.94</c:v>
                </c:pt>
                <c:pt idx="2">
                  <c:v>#N/A</c:v>
                </c:pt>
                <c:pt idx="3">
                  <c:v>1</c:v>
                </c:pt>
                <c:pt idx="4">
                  <c:v>#N/A</c:v>
                </c:pt>
                <c:pt idx="5">
                  <c:v>0.56000000000000005</c:v>
                </c:pt>
                <c:pt idx="6">
                  <c:v>#N/A</c:v>
                </c:pt>
                <c:pt idx="7">
                  <c:v>0.66</c:v>
                </c:pt>
                <c:pt idx="8">
                  <c:v>#N/A</c:v>
                </c:pt>
                <c:pt idx="9">
                  <c:v>0.76</c:v>
                </c:pt>
              </c:numCache>
            </c:numRef>
          </c:val>
          <c:extLst>
            <c:ext xmlns:c16="http://schemas.microsoft.com/office/drawing/2014/chart" uri="{C3380CC4-5D6E-409C-BE32-E72D297353CC}">
              <c16:uniqueId val="{00000005-E250-4E73-8F29-28BD63EBEF1A}"/>
            </c:ext>
          </c:extLst>
        </c:ser>
        <c:ser>
          <c:idx val="6"/>
          <c:order val="6"/>
          <c:tx>
            <c:strRef>
              <c:f>データシート!$A$33</c:f>
              <c:strCache>
                <c:ptCount val="1"/>
                <c:pt idx="0">
                  <c:v>総社市介護保険特別会計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0.2</c:v>
                </c:pt>
                <c:pt idx="2">
                  <c:v>#N/A</c:v>
                </c:pt>
                <c:pt idx="3">
                  <c:v>1.2</c:v>
                </c:pt>
                <c:pt idx="4">
                  <c:v>#N/A</c:v>
                </c:pt>
                <c:pt idx="5">
                  <c:v>1.03</c:v>
                </c:pt>
                <c:pt idx="6">
                  <c:v>#N/A</c:v>
                </c:pt>
                <c:pt idx="7">
                  <c:v>0.98</c:v>
                </c:pt>
                <c:pt idx="8">
                  <c:v>#N/A</c:v>
                </c:pt>
                <c:pt idx="9">
                  <c:v>0.85</c:v>
                </c:pt>
              </c:numCache>
            </c:numRef>
          </c:val>
          <c:extLst>
            <c:ext xmlns:c16="http://schemas.microsoft.com/office/drawing/2014/chart" uri="{C3380CC4-5D6E-409C-BE32-E72D297353CC}">
              <c16:uniqueId val="{00000006-E250-4E73-8F29-28BD63EBEF1A}"/>
            </c:ext>
          </c:extLst>
        </c:ser>
        <c:ser>
          <c:idx val="7"/>
          <c:order val="7"/>
          <c:tx>
            <c:strRef>
              <c:f>データシート!$A$34</c:f>
              <c:strCache>
                <c:ptCount val="1"/>
                <c:pt idx="0">
                  <c:v>総社市下水道事業会計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0.28999999999999998</c:v>
                </c:pt>
                <c:pt idx="2">
                  <c:v>#N/A</c:v>
                </c:pt>
                <c:pt idx="3">
                  <c:v>1.22</c:v>
                </c:pt>
                <c:pt idx="4">
                  <c:v>#N/A</c:v>
                </c:pt>
                <c:pt idx="5">
                  <c:v>1.85</c:v>
                </c:pt>
                <c:pt idx="6">
                  <c:v>#N/A</c:v>
                </c:pt>
                <c:pt idx="7">
                  <c:v>1.82</c:v>
                </c:pt>
                <c:pt idx="8">
                  <c:v>#N/A</c:v>
                </c:pt>
                <c:pt idx="9">
                  <c:v>1.42</c:v>
                </c:pt>
              </c:numCache>
            </c:numRef>
          </c:val>
          <c:extLst>
            <c:ext xmlns:c16="http://schemas.microsoft.com/office/drawing/2014/chart" uri="{C3380CC4-5D6E-409C-BE32-E72D297353CC}">
              <c16:uniqueId val="{00000007-E250-4E73-8F29-28BD63EBEF1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5.39</c:v>
                </c:pt>
                <c:pt idx="2">
                  <c:v>#N/A</c:v>
                </c:pt>
                <c:pt idx="3">
                  <c:v>10.84</c:v>
                </c:pt>
                <c:pt idx="4">
                  <c:v>#N/A</c:v>
                </c:pt>
                <c:pt idx="5">
                  <c:v>6.76</c:v>
                </c:pt>
                <c:pt idx="6">
                  <c:v>#N/A</c:v>
                </c:pt>
                <c:pt idx="7">
                  <c:v>2.13</c:v>
                </c:pt>
                <c:pt idx="8">
                  <c:v>#N/A</c:v>
                </c:pt>
                <c:pt idx="9">
                  <c:v>5.0199999999999996</c:v>
                </c:pt>
              </c:numCache>
            </c:numRef>
          </c:val>
          <c:extLst>
            <c:ext xmlns:c16="http://schemas.microsoft.com/office/drawing/2014/chart" uri="{C3380CC4-5D6E-409C-BE32-E72D297353CC}">
              <c16:uniqueId val="{00000008-E250-4E73-8F29-28BD63EBEF1A}"/>
            </c:ext>
          </c:extLst>
        </c:ser>
        <c:ser>
          <c:idx val="9"/>
          <c:order val="9"/>
          <c:tx>
            <c:strRef>
              <c:f>データシート!$A$36</c:f>
              <c:strCache>
                <c:ptCount val="1"/>
                <c:pt idx="0">
                  <c:v>総社市水道事業会計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7.57</c:v>
                </c:pt>
                <c:pt idx="2">
                  <c:v>#N/A</c:v>
                </c:pt>
                <c:pt idx="3">
                  <c:v>8.3000000000000007</c:v>
                </c:pt>
                <c:pt idx="4">
                  <c:v>#N/A</c:v>
                </c:pt>
                <c:pt idx="5">
                  <c:v>8.4</c:v>
                </c:pt>
                <c:pt idx="6">
                  <c:v>#N/A</c:v>
                </c:pt>
                <c:pt idx="7">
                  <c:v>7.23</c:v>
                </c:pt>
                <c:pt idx="8">
                  <c:v>#N/A</c:v>
                </c:pt>
                <c:pt idx="9">
                  <c:v>6.08</c:v>
                </c:pt>
              </c:numCache>
            </c:numRef>
          </c:val>
          <c:extLst>
            <c:ext xmlns:c16="http://schemas.microsoft.com/office/drawing/2014/chart" uri="{C3380CC4-5D6E-409C-BE32-E72D297353CC}">
              <c16:uniqueId val="{00000009-E250-4E73-8F29-28BD63EBEF1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2724</c:v>
                </c:pt>
                <c:pt idx="5">
                  <c:v>2488</c:v>
                </c:pt>
                <c:pt idx="8">
                  <c:v>2561</c:v>
                </c:pt>
                <c:pt idx="11">
                  <c:v>2644</c:v>
                </c:pt>
                <c:pt idx="14">
                  <c:v>2638</c:v>
                </c:pt>
              </c:numCache>
            </c:numRef>
          </c:val>
          <c:extLst>
            <c:ext xmlns:c16="http://schemas.microsoft.com/office/drawing/2014/chart" uri="{C3380CC4-5D6E-409C-BE32-E72D297353CC}">
              <c16:uniqueId val="{00000000-6C65-4773-A75D-FCB3F39A00A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C65-4773-A75D-FCB3F39A00A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74</c:v>
                </c:pt>
                <c:pt idx="3">
                  <c:v>66</c:v>
                </c:pt>
                <c:pt idx="6">
                  <c:v>62</c:v>
                </c:pt>
                <c:pt idx="9">
                  <c:v>53</c:v>
                </c:pt>
                <c:pt idx="12">
                  <c:v>47</c:v>
                </c:pt>
              </c:numCache>
            </c:numRef>
          </c:val>
          <c:extLst>
            <c:ext xmlns:c16="http://schemas.microsoft.com/office/drawing/2014/chart" uri="{C3380CC4-5D6E-409C-BE32-E72D297353CC}">
              <c16:uniqueId val="{00000002-6C65-4773-A75D-FCB3F39A00A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143</c:v>
                </c:pt>
                <c:pt idx="3">
                  <c:v>77</c:v>
                </c:pt>
                <c:pt idx="6">
                  <c:v>10</c:v>
                </c:pt>
                <c:pt idx="9">
                  <c:v>1</c:v>
                </c:pt>
                <c:pt idx="12">
                  <c:v>7</c:v>
                </c:pt>
              </c:numCache>
            </c:numRef>
          </c:val>
          <c:extLst>
            <c:ext xmlns:c16="http://schemas.microsoft.com/office/drawing/2014/chart" uri="{C3380CC4-5D6E-409C-BE32-E72D297353CC}">
              <c16:uniqueId val="{00000003-6C65-4773-A75D-FCB3F39A00A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795</c:v>
                </c:pt>
                <c:pt idx="3">
                  <c:v>802</c:v>
                </c:pt>
                <c:pt idx="6">
                  <c:v>654</c:v>
                </c:pt>
                <c:pt idx="9">
                  <c:v>705</c:v>
                </c:pt>
                <c:pt idx="12">
                  <c:v>726</c:v>
                </c:pt>
              </c:numCache>
            </c:numRef>
          </c:val>
          <c:extLst>
            <c:ext xmlns:c16="http://schemas.microsoft.com/office/drawing/2014/chart" uri="{C3380CC4-5D6E-409C-BE32-E72D297353CC}">
              <c16:uniqueId val="{00000004-6C65-4773-A75D-FCB3F39A00A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C65-4773-A75D-FCB3F39A00A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C65-4773-A75D-FCB3F39A00A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2684</c:v>
                </c:pt>
                <c:pt idx="3">
                  <c:v>2685</c:v>
                </c:pt>
                <c:pt idx="6">
                  <c:v>2752</c:v>
                </c:pt>
                <c:pt idx="9">
                  <c:v>2771</c:v>
                </c:pt>
                <c:pt idx="12">
                  <c:v>2681</c:v>
                </c:pt>
              </c:numCache>
            </c:numRef>
          </c:val>
          <c:extLst>
            <c:ext xmlns:c16="http://schemas.microsoft.com/office/drawing/2014/chart" uri="{C3380CC4-5D6E-409C-BE32-E72D297353CC}">
              <c16:uniqueId val="{00000007-6C65-4773-A75D-FCB3F39A00A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972</c:v>
                </c:pt>
                <c:pt idx="2">
                  <c:v>#N/A</c:v>
                </c:pt>
                <c:pt idx="3">
                  <c:v>#N/A</c:v>
                </c:pt>
                <c:pt idx="4">
                  <c:v>1142</c:v>
                </c:pt>
                <c:pt idx="5">
                  <c:v>#N/A</c:v>
                </c:pt>
                <c:pt idx="6">
                  <c:v>#N/A</c:v>
                </c:pt>
                <c:pt idx="7">
                  <c:v>917</c:v>
                </c:pt>
                <c:pt idx="8">
                  <c:v>#N/A</c:v>
                </c:pt>
                <c:pt idx="9">
                  <c:v>#N/A</c:v>
                </c:pt>
                <c:pt idx="10">
                  <c:v>886</c:v>
                </c:pt>
                <c:pt idx="11">
                  <c:v>#N/A</c:v>
                </c:pt>
                <c:pt idx="12">
                  <c:v>#N/A</c:v>
                </c:pt>
                <c:pt idx="13">
                  <c:v>823</c:v>
                </c:pt>
                <c:pt idx="14">
                  <c:v>#N/A</c:v>
                </c:pt>
              </c:numCache>
            </c:numRef>
          </c:val>
          <c:smooth val="0"/>
          <c:extLst>
            <c:ext xmlns:c16="http://schemas.microsoft.com/office/drawing/2014/chart" uri="{C3380CC4-5D6E-409C-BE32-E72D297353CC}">
              <c16:uniqueId val="{00000008-6C65-4773-A75D-FCB3F39A00A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28568</c:v>
                </c:pt>
                <c:pt idx="5">
                  <c:v>27512</c:v>
                </c:pt>
                <c:pt idx="8">
                  <c:v>28756</c:v>
                </c:pt>
                <c:pt idx="11">
                  <c:v>27132</c:v>
                </c:pt>
                <c:pt idx="14">
                  <c:v>27169</c:v>
                </c:pt>
              </c:numCache>
            </c:numRef>
          </c:val>
          <c:extLst>
            <c:ext xmlns:c16="http://schemas.microsoft.com/office/drawing/2014/chart" uri="{C3380CC4-5D6E-409C-BE32-E72D297353CC}">
              <c16:uniqueId val="{00000000-5488-441C-8987-DCA2C6AF2D9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3112</c:v>
                </c:pt>
                <c:pt idx="5">
                  <c:v>3020</c:v>
                </c:pt>
                <c:pt idx="8">
                  <c:v>2932</c:v>
                </c:pt>
                <c:pt idx="11">
                  <c:v>2691</c:v>
                </c:pt>
                <c:pt idx="14">
                  <c:v>2929</c:v>
                </c:pt>
              </c:numCache>
            </c:numRef>
          </c:val>
          <c:extLst>
            <c:ext xmlns:c16="http://schemas.microsoft.com/office/drawing/2014/chart" uri="{C3380CC4-5D6E-409C-BE32-E72D297353CC}">
              <c16:uniqueId val="{00000001-5488-441C-8987-DCA2C6AF2D9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9558</c:v>
                </c:pt>
                <c:pt idx="5">
                  <c:v>12829</c:v>
                </c:pt>
                <c:pt idx="8">
                  <c:v>14638</c:v>
                </c:pt>
                <c:pt idx="11">
                  <c:v>15808</c:v>
                </c:pt>
                <c:pt idx="14">
                  <c:v>15342</c:v>
                </c:pt>
              </c:numCache>
            </c:numRef>
          </c:val>
          <c:extLst>
            <c:ext xmlns:c16="http://schemas.microsoft.com/office/drawing/2014/chart" uri="{C3380CC4-5D6E-409C-BE32-E72D297353CC}">
              <c16:uniqueId val="{00000002-5488-441C-8987-DCA2C6AF2D9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488-441C-8987-DCA2C6AF2D9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488-441C-8987-DCA2C6AF2D9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2</c:v>
                </c:pt>
                <c:pt idx="12">
                  <c:v>0</c:v>
                </c:pt>
              </c:numCache>
            </c:numRef>
          </c:val>
          <c:extLst>
            <c:ext xmlns:c16="http://schemas.microsoft.com/office/drawing/2014/chart" uri="{C3380CC4-5D6E-409C-BE32-E72D297353CC}">
              <c16:uniqueId val="{00000005-5488-441C-8987-DCA2C6AF2D9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3982</c:v>
                </c:pt>
                <c:pt idx="3">
                  <c:v>4163</c:v>
                </c:pt>
                <c:pt idx="6">
                  <c:v>4116</c:v>
                </c:pt>
                <c:pt idx="9">
                  <c:v>4158</c:v>
                </c:pt>
                <c:pt idx="12">
                  <c:v>4206</c:v>
                </c:pt>
              </c:numCache>
            </c:numRef>
          </c:val>
          <c:extLst>
            <c:ext xmlns:c16="http://schemas.microsoft.com/office/drawing/2014/chart" uri="{C3380CC4-5D6E-409C-BE32-E72D297353CC}">
              <c16:uniqueId val="{00000006-5488-441C-8987-DCA2C6AF2D9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113</c:v>
                </c:pt>
                <c:pt idx="3">
                  <c:v>152</c:v>
                </c:pt>
                <c:pt idx="6">
                  <c:v>865</c:v>
                </c:pt>
                <c:pt idx="9">
                  <c:v>813</c:v>
                </c:pt>
                <c:pt idx="12">
                  <c:v>466</c:v>
                </c:pt>
              </c:numCache>
            </c:numRef>
          </c:val>
          <c:extLst>
            <c:ext xmlns:c16="http://schemas.microsoft.com/office/drawing/2014/chart" uri="{C3380CC4-5D6E-409C-BE32-E72D297353CC}">
              <c16:uniqueId val="{00000007-5488-441C-8987-DCA2C6AF2D9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8012</c:v>
                </c:pt>
                <c:pt idx="3">
                  <c:v>7753</c:v>
                </c:pt>
                <c:pt idx="6">
                  <c:v>7084</c:v>
                </c:pt>
                <c:pt idx="9">
                  <c:v>7043</c:v>
                </c:pt>
                <c:pt idx="12">
                  <c:v>7074</c:v>
                </c:pt>
              </c:numCache>
            </c:numRef>
          </c:val>
          <c:extLst>
            <c:ext xmlns:c16="http://schemas.microsoft.com/office/drawing/2014/chart" uri="{C3380CC4-5D6E-409C-BE32-E72D297353CC}">
              <c16:uniqueId val="{00000008-5488-441C-8987-DCA2C6AF2D9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462</c:v>
                </c:pt>
                <c:pt idx="3">
                  <c:v>425</c:v>
                </c:pt>
                <c:pt idx="6">
                  <c:v>365</c:v>
                </c:pt>
                <c:pt idx="9">
                  <c:v>324</c:v>
                </c:pt>
                <c:pt idx="12">
                  <c:v>283</c:v>
                </c:pt>
              </c:numCache>
            </c:numRef>
          </c:val>
          <c:extLst>
            <c:ext xmlns:c16="http://schemas.microsoft.com/office/drawing/2014/chart" uri="{C3380CC4-5D6E-409C-BE32-E72D297353CC}">
              <c16:uniqueId val="{00000009-5488-441C-8987-DCA2C6AF2D9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30750</c:v>
                </c:pt>
                <c:pt idx="3">
                  <c:v>30586</c:v>
                </c:pt>
                <c:pt idx="6">
                  <c:v>31825</c:v>
                </c:pt>
                <c:pt idx="9">
                  <c:v>29886</c:v>
                </c:pt>
                <c:pt idx="12">
                  <c:v>32553</c:v>
                </c:pt>
              </c:numCache>
            </c:numRef>
          </c:val>
          <c:extLst>
            <c:ext xmlns:c16="http://schemas.microsoft.com/office/drawing/2014/chart" uri="{C3380CC4-5D6E-409C-BE32-E72D297353CC}">
              <c16:uniqueId val="{0000000A-5488-441C-8987-DCA2C6AF2D9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2081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488-441C-8987-DCA2C6AF2D9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[1]データシート!$B$72:$D$72</c:f>
              <c:numCache>
                <c:formatCode>General</c:formatCode>
                <c:ptCount val="3"/>
                <c:pt idx="0">
                  <c:v>6961</c:v>
                </c:pt>
                <c:pt idx="1">
                  <c:v>7561</c:v>
                </c:pt>
                <c:pt idx="2">
                  <c:v>7763</c:v>
                </c:pt>
              </c:numCache>
            </c:numRef>
          </c:val>
          <c:extLst>
            <c:ext xmlns:c16="http://schemas.microsoft.com/office/drawing/2014/chart" uri="{C3380CC4-5D6E-409C-BE32-E72D297353CC}">
              <c16:uniqueId val="{00000000-F4FC-44BD-84C3-32BBFAC4E075}"/>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R04</c:v>
                </c:pt>
                <c:pt idx="1">
                  <c:v>R05</c:v>
                </c:pt>
                <c:pt idx="2">
                  <c:v>R06</c:v>
                </c:pt>
              </c:strCache>
            </c:strRef>
          </c:cat>
          <c:val>
            <c:numRef>
              <c:f>[1]データシート!$B$73:$D$73</c:f>
              <c:numCache>
                <c:formatCode>General</c:formatCode>
                <c:ptCount val="3"/>
                <c:pt idx="0">
                  <c:v>1303</c:v>
                </c:pt>
                <c:pt idx="1">
                  <c:v>1383</c:v>
                </c:pt>
                <c:pt idx="2">
                  <c:v>1448</c:v>
                </c:pt>
              </c:numCache>
            </c:numRef>
          </c:val>
          <c:extLst>
            <c:ext xmlns:c16="http://schemas.microsoft.com/office/drawing/2014/chart" uri="{C3380CC4-5D6E-409C-BE32-E72D297353CC}">
              <c16:uniqueId val="{00000001-F4FC-44BD-84C3-32BBFAC4E075}"/>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R04</c:v>
                </c:pt>
                <c:pt idx="1">
                  <c:v>R05</c:v>
                </c:pt>
                <c:pt idx="2">
                  <c:v>R06</c:v>
                </c:pt>
              </c:strCache>
            </c:strRef>
          </c:cat>
          <c:val>
            <c:numRef>
              <c:f>[1]データシート!$B$74:$D$74</c:f>
              <c:numCache>
                <c:formatCode>General</c:formatCode>
                <c:ptCount val="3"/>
                <c:pt idx="0">
                  <c:v>6788</c:v>
                </c:pt>
                <c:pt idx="1">
                  <c:v>7328</c:v>
                </c:pt>
                <c:pt idx="2">
                  <c:v>6581</c:v>
                </c:pt>
              </c:numCache>
            </c:numRef>
          </c:val>
          <c:extLst>
            <c:ext xmlns:c16="http://schemas.microsoft.com/office/drawing/2014/chart" uri="{C3380CC4-5D6E-409C-BE32-E72D297353CC}">
              <c16:uniqueId val="{00000002-F4FC-44BD-84C3-32BBFAC4E07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xdr:from>
      <xdr:col>1</xdr:col>
      <xdr:colOff>0</xdr:colOff>
      <xdr:row>43</xdr:row>
      <xdr:rowOff>0</xdr:rowOff>
    </xdr:from>
    <xdr:to>
      <xdr:col>10</xdr:col>
      <xdr:colOff>0</xdr:colOff>
      <xdr:row>44</xdr:row>
      <xdr:rowOff>0</xdr:rowOff>
    </xdr:to>
    <xdr:sp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の大型普通建設事業に係る起債の償還が完了したこと等により，元利償還金は前年度より減少した。今後は新庁舎建設事業に係る起債の償還を控えているほか，昨今の金利上昇に伴う利子の増加などにより，さらなる公債費の増加が予想される。引き続き，市場の動向を注視し，交付税措置のある有利な起債を活用することを基本とする。</a:t>
          </a:r>
        </a:p>
      </xdr:txBody>
    </xdr:sp>
    <xdr:clientData/>
  </xdr:twoCellAnchor>
  <xdr:twoCellAnchor>
    <xdr:from>
      <xdr:col>1</xdr:col>
      <xdr:colOff>0</xdr:colOff>
      <xdr:row>56</xdr:row>
      <xdr:rowOff>0</xdr:rowOff>
    </xdr:from>
    <xdr:to>
      <xdr:col>10</xdr:col>
      <xdr:colOff>0</xdr:colOff>
      <xdr:row>57</xdr:row>
      <xdr:rowOff>0</xdr:rowOff>
    </xdr:to>
    <xdr:sp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xdr:from>
      <xdr:col>1</xdr:col>
      <xdr:colOff>0</xdr:colOff>
      <xdr:row>39</xdr:row>
      <xdr:rowOff>0</xdr:rowOff>
    </xdr:from>
    <xdr:to>
      <xdr:col>8</xdr:col>
      <xdr:colOff>0</xdr:colOff>
      <xdr:row>40</xdr:row>
      <xdr:rowOff>0</xdr:rowOff>
    </xdr:to>
    <xdr:sp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の大規模事業の財源とした既発債の償還は進んでいるが，新庁舎建設が開始されたことにより，令和４年度末時点の地方債残高は大きく増加した。令和５年度は新庁舎建設工事の進捗により地方債の新規発行がなかったため地方債残高は一時的に減少したが，令和６年度末に新庁舎が竣工したことにより地方債残高は大きく増加した。今後も引き続き数年間にわたり倉庫棟建設・旧庁舎解体等に係る経費を要するため，地方債残高は増加していく見込みである。</a:t>
          </a:r>
        </a:p>
        <a:p>
          <a:r>
            <a:rPr kumimoji="1" lang="ja-JP" altLang="en-US" sz="1400">
              <a:latin typeface="ＭＳ ゴシック" pitchFamily="49" charset="-128"/>
              <a:ea typeface="ＭＳ ゴシック" pitchFamily="49" charset="-128"/>
            </a:rPr>
            <a:t>　充当可能財源等については，充当可能基金は減少したが，充当可能特定歳入が増加したことにより，将来負担額を上回る状態となった。</a:t>
          </a:r>
        </a:p>
        <a:p>
          <a:r>
            <a:rPr kumimoji="1" lang="ja-JP" altLang="en-US" sz="1400">
              <a:latin typeface="ＭＳ ゴシック" pitchFamily="49" charset="-128"/>
              <a:ea typeface="ＭＳ ゴシック" pitchFamily="49" charset="-128"/>
            </a:rPr>
            <a:t>　今後も計画的な事業実施を進めるとともに，歳出改革努力を継続し，財政の健全化に努める必要がある。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xdr:nvGraphicFramePr>
        <xdr:cNvPr id="2" name="Chart 1">
          <a:extLst>
            <a:ext uri="{FF2B5EF4-FFF2-40B4-BE49-F238E27FC236}">
              <a16:creationId xmlns:a16="http://schemas.microsoft.com/office/drawing/2014/main" id="{B258C5ED-A8B8-42B4-866E-62D33E62DA1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textlink="">
      <xdr:nvSpPr>
        <xdr:cNvPr id="3" name="Rectangle 2">
          <a:extLst>
            <a:ext uri="{FF2B5EF4-FFF2-40B4-BE49-F238E27FC236}">
              <a16:creationId xmlns:a16="http://schemas.microsoft.com/office/drawing/2014/main" id="{B5957E2C-B15B-47CB-995C-D6AF327FFAC6}"/>
            </a:ext>
          </a:extLst>
        </xdr:cNvPr>
        <xdr:cNvSpPr>
          <a:spLocks noChangeArrowheads="1"/>
        </xdr:cNvSpPr>
      </xdr:nvSpPr>
      <xdr:spPr bwMode="auto">
        <a:xfrm>
          <a:off x="763905" y="1219771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textlink="">
      <xdr:nvSpPr>
        <xdr:cNvPr id="4" name="Rectangle 3">
          <a:extLst>
            <a:ext uri="{FF2B5EF4-FFF2-40B4-BE49-F238E27FC236}">
              <a16:creationId xmlns:a16="http://schemas.microsoft.com/office/drawing/2014/main" id="{724D0124-0805-492E-88FB-8C1A7F02BDF1}"/>
            </a:ext>
          </a:extLst>
        </xdr:cNvPr>
        <xdr:cNvSpPr>
          <a:spLocks noChangeArrowheads="1"/>
        </xdr:cNvSpPr>
      </xdr:nvSpPr>
      <xdr:spPr bwMode="auto">
        <a:xfrm>
          <a:off x="763905" y="1353312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textlink="">
      <xdr:nvSpPr>
        <xdr:cNvPr id="5" name="表題ボックス">
          <a:extLst>
            <a:ext uri="{FF2B5EF4-FFF2-40B4-BE49-F238E27FC236}">
              <a16:creationId xmlns:a16="http://schemas.microsoft.com/office/drawing/2014/main" id="{C23240AA-606B-4CF1-BBDF-F9CCDB27A951}"/>
            </a:ext>
          </a:extLst>
        </xdr:cNvPr>
        <xdr:cNvSpPr>
          <a:spLocks noChangeArrowheads="1"/>
        </xdr:cNvSpPr>
      </xdr:nvSpPr>
      <xdr:spPr bwMode="auto">
        <a:xfrm>
          <a:off x="123825" y="123825"/>
          <a:ext cx="12077181" cy="62674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textlink="">
      <xdr:nvSpPr>
        <xdr:cNvPr id="6" name="Line 10">
          <a:extLst>
            <a:ext uri="{FF2B5EF4-FFF2-40B4-BE49-F238E27FC236}">
              <a16:creationId xmlns:a16="http://schemas.microsoft.com/office/drawing/2014/main" id="{3B23D4D7-5207-40C1-8A66-8003D74BD559}"/>
            </a:ext>
          </a:extLst>
        </xdr:cNvPr>
        <xdr:cNvSpPr>
          <a:spLocks noChangeShapeType="1"/>
        </xdr:cNvSpPr>
      </xdr:nvSpPr>
      <xdr:spPr bwMode="auto">
        <a:xfrm>
          <a:off x="563880" y="11727180"/>
          <a:ext cx="6515100" cy="36576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textlink="">
      <xdr:nvSpPr>
        <xdr:cNvPr id="7" name="年度ボックス">
          <a:extLst>
            <a:ext uri="{FF2B5EF4-FFF2-40B4-BE49-F238E27FC236}">
              <a16:creationId xmlns:a16="http://schemas.microsoft.com/office/drawing/2014/main" id="{9C1CE8EB-A40F-4E44-B14C-F73F7D59189F}"/>
            </a:ext>
          </a:extLst>
        </xdr:cNvPr>
        <xdr:cNvSpPr>
          <a:spLocks noChangeArrowheads="1"/>
        </xdr:cNvSpPr>
      </xdr:nvSpPr>
      <xdr:spPr bwMode="auto">
        <a:xfrm>
          <a:off x="12402638" y="165045"/>
          <a:ext cx="3593374" cy="41148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textlink="">
      <xdr:nvSpPr>
        <xdr:cNvPr id="8" name="団体名称ボックス">
          <a:extLst>
            <a:ext uri="{FF2B5EF4-FFF2-40B4-BE49-F238E27FC236}">
              <a16:creationId xmlns:a16="http://schemas.microsoft.com/office/drawing/2014/main" id="{A07E16F0-46FC-4F54-97D2-998F7A82FC46}"/>
            </a:ext>
          </a:extLst>
        </xdr:cNvPr>
        <xdr:cNvSpPr>
          <a:spLocks noChangeArrowheads="1"/>
        </xdr:cNvSpPr>
      </xdr:nvSpPr>
      <xdr:spPr bwMode="auto">
        <a:xfrm>
          <a:off x="16189638" y="165046"/>
          <a:ext cx="6652948" cy="41148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岡山県総社市</a:t>
          </a:r>
        </a:p>
      </xdr:txBody>
    </xdr:sp>
    <xdr:clientData/>
  </xdr:twoCellAnchor>
  <xdr:twoCellAnchor>
    <xdr:from>
      <xdr:col>0</xdr:col>
      <xdr:colOff>533400</xdr:colOff>
      <xdr:row>4</xdr:row>
      <xdr:rowOff>118629</xdr:rowOff>
    </xdr:from>
    <xdr:to>
      <xdr:col>2</xdr:col>
      <xdr:colOff>1009650</xdr:colOff>
      <xdr:row>6</xdr:row>
      <xdr:rowOff>185304</xdr:rowOff>
    </xdr:to>
    <xdr:sp textlink="">
      <xdr:nvSpPr>
        <xdr:cNvPr id="9" name="テキスト ボックス 6">
          <a:extLst>
            <a:ext uri="{FF2B5EF4-FFF2-40B4-BE49-F238E27FC236}">
              <a16:creationId xmlns:a16="http://schemas.microsoft.com/office/drawing/2014/main" id="{D7280E73-726E-429E-B8CB-AE3F8D95A905}"/>
            </a:ext>
          </a:extLst>
        </xdr:cNvPr>
        <xdr:cNvSpPr txBox="1">
          <a:spLocks noChangeArrowheads="1"/>
        </xdr:cNvSpPr>
      </xdr:nvSpPr>
      <xdr:spPr bwMode="auto">
        <a:xfrm>
          <a:off x="533400" y="941589"/>
          <a:ext cx="2160270" cy="47815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textlink="">
      <xdr:nvSpPr>
        <xdr:cNvPr id="10" name="Rectangle 3">
          <a:extLst>
            <a:ext uri="{FF2B5EF4-FFF2-40B4-BE49-F238E27FC236}">
              <a16:creationId xmlns:a16="http://schemas.microsoft.com/office/drawing/2014/main" id="{4D041993-C6EA-4650-9926-2D511902E311}"/>
            </a:ext>
          </a:extLst>
        </xdr:cNvPr>
        <xdr:cNvSpPr>
          <a:spLocks noChangeArrowheads="1"/>
        </xdr:cNvSpPr>
      </xdr:nvSpPr>
      <xdr:spPr bwMode="auto">
        <a:xfrm>
          <a:off x="763905" y="1287018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textlink="">
      <xdr:nvSpPr>
        <xdr:cNvPr id="11" name="Rectangle 6">
          <a:extLst>
            <a:ext uri="{FF2B5EF4-FFF2-40B4-BE49-F238E27FC236}">
              <a16:creationId xmlns:a16="http://schemas.microsoft.com/office/drawing/2014/main" id="{3F2409C0-C5D5-4113-B0AE-C32FD060881C}"/>
            </a:ext>
          </a:extLst>
        </xdr:cNvPr>
        <xdr:cNvSpPr>
          <a:spLocks noChangeArrowheads="1"/>
        </xdr:cNvSpPr>
      </xdr:nvSpPr>
      <xdr:spPr bwMode="auto">
        <a:xfrm>
          <a:off x="12402638" y="794114"/>
          <a:ext cx="10439948" cy="425250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textlink="" fLocksText="0">
      <xdr:nvSpPr>
        <xdr:cNvPr id="12" name="テキスト ボックス 11">
          <a:extLst>
            <a:ext uri="{FF2B5EF4-FFF2-40B4-BE49-F238E27FC236}">
              <a16:creationId xmlns:a16="http://schemas.microsoft.com/office/drawing/2014/main" id="{96331C44-D6C4-4988-AFE5-A87E52938F3B}"/>
            </a:ext>
          </a:extLst>
        </xdr:cNvPr>
        <xdr:cNvSpPr txBox="1"/>
      </xdr:nvSpPr>
      <xdr:spPr>
        <a:xfrm>
          <a:off x="12402638" y="1275260"/>
          <a:ext cx="10438944" cy="3771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財政調整基金は黒字決算となったため取崩を行わず，地方財政法第７条第１項の規定に基づき，約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億円を積み立てた。また，「減債基金」，「教育施設整備事業等基金」へそれぞれ約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億円，「美術博物館施設整備基金」へ約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億円積み立てた。臨時財政対策債償還に係る経費を「減債基金」から約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億円，職員の退職手当に係る経費を「職員退職手当基金」から約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億円，新デマンド交通の運行に係る経費等を「地域振興基金」から約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億円，新庁舎建設に係る経費を「庁舎等整備事業基金」から約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億円，教育施設整備に係る経費を「教育施設整備事業等基金」から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美術博物館の整備をはじめとする大型事業が想定されるほか，教育施設等の老朽化に伴う維持管理経費の増大が見込まれるため，不測の事態に備えつつ基金を運用する。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textlink="">
      <xdr:nvSpPr>
        <xdr:cNvPr id="13" name="Rectangle 7">
          <a:extLst>
            <a:ext uri="{FF2B5EF4-FFF2-40B4-BE49-F238E27FC236}">
              <a16:creationId xmlns:a16="http://schemas.microsoft.com/office/drawing/2014/main" id="{17322B56-25A2-455D-AFD4-1D75AA20831C}"/>
            </a:ext>
          </a:extLst>
        </xdr:cNvPr>
        <xdr:cNvSpPr>
          <a:spLocks noChangeArrowheads="1"/>
        </xdr:cNvSpPr>
      </xdr:nvSpPr>
      <xdr:spPr bwMode="auto">
        <a:xfrm>
          <a:off x="12485270" y="896301"/>
          <a:ext cx="1257055" cy="34571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textlink="">
      <xdr:nvSpPr>
        <xdr:cNvPr id="14" name="Rectangle 6">
          <a:extLst>
            <a:ext uri="{FF2B5EF4-FFF2-40B4-BE49-F238E27FC236}">
              <a16:creationId xmlns:a16="http://schemas.microsoft.com/office/drawing/2014/main" id="{C77753D2-E7BA-4C08-8EC4-644444EA0A0F}"/>
            </a:ext>
          </a:extLst>
        </xdr:cNvPr>
        <xdr:cNvSpPr>
          <a:spLocks noChangeArrowheads="1"/>
        </xdr:cNvSpPr>
      </xdr:nvSpPr>
      <xdr:spPr bwMode="auto">
        <a:xfrm>
          <a:off x="12402638" y="12248803"/>
          <a:ext cx="10439948" cy="539911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textlink="" fLocksText="0">
      <xdr:nvSpPr>
        <xdr:cNvPr id="15" name="テキスト ボックス 14">
          <a:extLst>
            <a:ext uri="{FF2B5EF4-FFF2-40B4-BE49-F238E27FC236}">
              <a16:creationId xmlns:a16="http://schemas.microsoft.com/office/drawing/2014/main" id="{579ADE84-AD02-40C7-A431-98B52DDD41B6}"/>
            </a:ext>
          </a:extLst>
        </xdr:cNvPr>
        <xdr:cNvSpPr txBox="1"/>
      </xdr:nvSpPr>
      <xdr:spPr>
        <a:xfrm>
          <a:off x="12402638" y="12716395"/>
          <a:ext cx="10438944" cy="49323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・総社市地域振興基金：市民の連帯の強化及び地域振興に要する財源のための基金（合併特例債により創設）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・総社市庁舎等整備事業基金：庁舎建設のための財源とする基金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・総社市職員退職手当基金：退職手当の財源とする基金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・総社市教育施設整備事業等基金：小中学校や幼稚園の施設整備のための基金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・総社市美術博物館施設整備事業基金：美術博物館施設整備のための基金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総社市地域振興基金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新デマンド交通運行経費，地域振興経費へ充当したため減少した。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総社市庁舎等整備事業基金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新庁舎建設事業経費へ充当したため減少した。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総社市職員退職手当基金：職員の退職手当に係る経費へ充当したため減少した。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各基金の運用方針に則り，効率的効果的に基金を活用していく。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textlink="">
      <xdr:nvSpPr>
        <xdr:cNvPr id="16" name="Rectangle 7">
          <a:extLst>
            <a:ext uri="{FF2B5EF4-FFF2-40B4-BE49-F238E27FC236}">
              <a16:creationId xmlns:a16="http://schemas.microsoft.com/office/drawing/2014/main" id="{99529ED6-8C64-4343-A235-98D04BE79382}"/>
            </a:ext>
          </a:extLst>
        </xdr:cNvPr>
        <xdr:cNvSpPr>
          <a:spLocks noChangeArrowheads="1"/>
        </xdr:cNvSpPr>
      </xdr:nvSpPr>
      <xdr:spPr bwMode="auto">
        <a:xfrm>
          <a:off x="12485269" y="12347948"/>
          <a:ext cx="231277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textlink="">
      <xdr:nvSpPr>
        <xdr:cNvPr id="17" name="Rectangle 6">
          <a:extLst>
            <a:ext uri="{FF2B5EF4-FFF2-40B4-BE49-F238E27FC236}">
              <a16:creationId xmlns:a16="http://schemas.microsoft.com/office/drawing/2014/main" id="{B1CC558B-67E2-4161-9C9D-1F65DFC405EE}"/>
            </a:ext>
          </a:extLst>
        </xdr:cNvPr>
        <xdr:cNvSpPr>
          <a:spLocks noChangeArrowheads="1"/>
        </xdr:cNvSpPr>
      </xdr:nvSpPr>
      <xdr:spPr bwMode="auto">
        <a:xfrm>
          <a:off x="12402638" y="5184320"/>
          <a:ext cx="10439948" cy="338956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textlink="" fLocksText="0">
      <xdr:nvSpPr>
        <xdr:cNvPr id="18" name="テキスト ボックス 17">
          <a:extLst>
            <a:ext uri="{FF2B5EF4-FFF2-40B4-BE49-F238E27FC236}">
              <a16:creationId xmlns:a16="http://schemas.microsoft.com/office/drawing/2014/main" id="{8330D618-F05F-47B2-A4E3-2FAD02DF9282}"/>
            </a:ext>
          </a:extLst>
        </xdr:cNvPr>
        <xdr:cNvSpPr txBox="1"/>
      </xdr:nvSpPr>
      <xdr:spPr>
        <a:xfrm>
          <a:off x="12402638" y="5650230"/>
          <a:ext cx="10438944" cy="290633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黒字決算となったため取崩を行わず，地方財政法第７条第１項の規定に基づき，約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災害対応等により緊急で補正予算を編成する必要が起こりうることから，財政調整基金の残高は，最低でも標準財政規模の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％は必要であると考えている。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textlink="">
      <xdr:nvSpPr>
        <xdr:cNvPr id="19" name="Rectangle 7">
          <a:extLst>
            <a:ext uri="{FF2B5EF4-FFF2-40B4-BE49-F238E27FC236}">
              <a16:creationId xmlns:a16="http://schemas.microsoft.com/office/drawing/2014/main" id="{A3BD0367-FAB4-4E27-8E9E-6C9933323318}"/>
            </a:ext>
          </a:extLst>
        </xdr:cNvPr>
        <xdr:cNvSpPr>
          <a:spLocks noChangeArrowheads="1"/>
        </xdr:cNvSpPr>
      </xdr:nvSpPr>
      <xdr:spPr bwMode="auto">
        <a:xfrm>
          <a:off x="12485269" y="5277298"/>
          <a:ext cx="1850129"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textlink="">
      <xdr:nvSpPr>
        <xdr:cNvPr id="20" name="Rectangle 6">
          <a:extLst>
            <a:ext uri="{FF2B5EF4-FFF2-40B4-BE49-F238E27FC236}">
              <a16:creationId xmlns:a16="http://schemas.microsoft.com/office/drawing/2014/main" id="{EAA7C1A1-4002-4843-AF63-69E33FE632C3}"/>
            </a:ext>
          </a:extLst>
        </xdr:cNvPr>
        <xdr:cNvSpPr>
          <a:spLocks noChangeArrowheads="1"/>
        </xdr:cNvSpPr>
      </xdr:nvSpPr>
      <xdr:spPr bwMode="auto">
        <a:xfrm>
          <a:off x="12402638" y="8716535"/>
          <a:ext cx="10439948" cy="339372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textlink="" fLocksText="0">
      <xdr:nvSpPr>
        <xdr:cNvPr id="21" name="テキスト ボックス 20">
          <a:extLst>
            <a:ext uri="{FF2B5EF4-FFF2-40B4-BE49-F238E27FC236}">
              <a16:creationId xmlns:a16="http://schemas.microsoft.com/office/drawing/2014/main" id="{78A9C61C-7DFB-46F5-8C64-F04FB34E0895}"/>
            </a:ext>
          </a:extLst>
        </xdr:cNvPr>
        <xdr:cNvSpPr txBox="1"/>
      </xdr:nvSpPr>
      <xdr:spPr>
        <a:xfrm>
          <a:off x="12402638" y="9182445"/>
          <a:ext cx="10438944" cy="290841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臨時財政対策債の償還に係る経費に充てるため約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億円取り崩し，臨時財政対策債償還時の財源とするため約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億円積み立てたことにより増加した。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現在のところ，大きな増減の予定はないが，地方交付税の追加支給分により積み立てた基金を年次的に臨時財政対策債の償還に充当することとしている。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textlink="">
      <xdr:nvSpPr>
        <xdr:cNvPr id="22" name="Rectangle 7">
          <a:extLst>
            <a:ext uri="{FF2B5EF4-FFF2-40B4-BE49-F238E27FC236}">
              <a16:creationId xmlns:a16="http://schemas.microsoft.com/office/drawing/2014/main" id="{EC2C89B3-16EE-47AF-9C64-B726960569E6}"/>
            </a:ext>
          </a:extLst>
        </xdr:cNvPr>
        <xdr:cNvSpPr>
          <a:spLocks noChangeArrowheads="1"/>
        </xdr:cNvSpPr>
      </xdr:nvSpPr>
      <xdr:spPr bwMode="auto">
        <a:xfrm>
          <a:off x="12485269" y="8809513"/>
          <a:ext cx="1256400" cy="33446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83</xdr:col>
      <xdr:colOff>6350</xdr:colOff>
      <xdr:row>2</xdr:row>
      <xdr:rowOff>63500</xdr:rowOff>
    </xdr:from>
    <xdr:to>
      <xdr:col>95</xdr:col>
      <xdr:colOff>152400</xdr:colOff>
      <xdr:row>5</xdr:row>
      <xdr:rowOff>107950</xdr:rowOff>
    </xdr:to>
    <xdr:sp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69,625
67,682
211.90
36,869,714
35,519,420
911,214
18,150,227
32,553,162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直近５年間では，ほぼ同水準で推移しており，類似団体平均値と比較して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ポイント低い数値である。今後も，企業誘致や人口増の関連施策を推進するとともに，税収等の収納率向上を図り，歳入の確保に努める。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68439</xdr:rowOff>
    </xdr:from>
    <xdr:to>
      <xdr:col>23</xdr:col>
      <xdr:colOff>133350</xdr:colOff>
      <xdr:row>43</xdr:row>
      <xdr:rowOff>68439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407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41628</xdr:rowOff>
    </xdr:from>
    <xdr:to>
      <xdr:col>19</xdr:col>
      <xdr:colOff>133350</xdr:colOff>
      <xdr:row>43</xdr:row>
      <xdr:rowOff>68439</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13978"/>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28222</xdr:rowOff>
    </xdr:from>
    <xdr:to>
      <xdr:col>15</xdr:col>
      <xdr:colOff>82550</xdr:colOff>
      <xdr:row>43</xdr:row>
      <xdr:rowOff>41628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0057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1411</xdr:rowOff>
    </xdr:from>
    <xdr:to>
      <xdr:col>11</xdr:col>
      <xdr:colOff>31750</xdr:colOff>
      <xdr:row>43</xdr:row>
      <xdr:rowOff>28222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3737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17639</xdr:rowOff>
    </xdr:from>
    <xdr:to>
      <xdr:col>23</xdr:col>
      <xdr:colOff>184150</xdr:colOff>
      <xdr:row>43</xdr:row>
      <xdr:rowOff>119239</xdr:rowOff>
    </xdr:to>
    <xdr:sp textlink="">
      <xdr:nvSpPr>
        <xdr:cNvPr id="88" name="楕円 87">
          <a:extLst>
            <a:ext uri="{FF2B5EF4-FFF2-40B4-BE49-F238E27FC236}">
              <a16:creationId xmlns:a16="http://schemas.microsoft.com/office/drawing/2014/main" id="{00000000-0008-0000-0300-000058000000}"/>
            </a:ext>
          </a:extLst>
        </xdr:cNvPr>
        <xdr:cNvSpPr/>
      </xdr:nvSpPr>
      <xdr:spPr>
        <a:xfrm>
          <a:off x="49022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161166</xdr:rowOff>
    </xdr:from>
    <xdr:ext cx="762000" cy="259045"/>
    <xdr:sp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36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17639</xdr:rowOff>
    </xdr:from>
    <xdr:to>
      <xdr:col>19</xdr:col>
      <xdr:colOff>184150</xdr:colOff>
      <xdr:row>43</xdr:row>
      <xdr:rowOff>119239</xdr:rowOff>
    </xdr:to>
    <xdr:sp textlink="">
      <xdr:nvSpPr>
        <xdr:cNvPr id="90" name="楕円 89">
          <a:extLst>
            <a:ext uri="{FF2B5EF4-FFF2-40B4-BE49-F238E27FC236}">
              <a16:creationId xmlns:a16="http://schemas.microsoft.com/office/drawing/2014/main" id="{00000000-0008-0000-0300-00005A000000}"/>
            </a:ext>
          </a:extLst>
        </xdr:cNvPr>
        <xdr:cNvSpPr/>
      </xdr:nvSpPr>
      <xdr:spPr>
        <a:xfrm>
          <a:off x="4064000" y="73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104016</xdr:rowOff>
    </xdr:from>
    <xdr:ext cx="736600" cy="259045"/>
    <xdr:sp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476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162278</xdr:rowOff>
    </xdr:from>
    <xdr:to>
      <xdr:col>15</xdr:col>
      <xdr:colOff>133350</xdr:colOff>
      <xdr:row>43</xdr:row>
      <xdr:rowOff>92428</xdr:rowOff>
    </xdr:to>
    <xdr:sp textlink="">
      <xdr:nvSpPr>
        <xdr:cNvPr id="92" name="楕円 91">
          <a:extLst>
            <a:ext uri="{FF2B5EF4-FFF2-40B4-BE49-F238E27FC236}">
              <a16:creationId xmlns:a16="http://schemas.microsoft.com/office/drawing/2014/main" id="{00000000-0008-0000-0300-00005C000000}"/>
            </a:ext>
          </a:extLst>
        </xdr:cNvPr>
        <xdr:cNvSpPr/>
      </xdr:nvSpPr>
      <xdr:spPr>
        <a:xfrm>
          <a:off x="3175000" y="736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77205</xdr:rowOff>
    </xdr:from>
    <xdr:ext cx="762000" cy="259045"/>
    <xdr:sp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49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148872</xdr:rowOff>
    </xdr:from>
    <xdr:to>
      <xdr:col>11</xdr:col>
      <xdr:colOff>82550</xdr:colOff>
      <xdr:row>43</xdr:row>
      <xdr:rowOff>79022</xdr:rowOff>
    </xdr:to>
    <xdr:sp textlink="">
      <xdr:nvSpPr>
        <xdr:cNvPr id="94" name="楕円 93">
          <a:extLst>
            <a:ext uri="{FF2B5EF4-FFF2-40B4-BE49-F238E27FC236}">
              <a16:creationId xmlns:a16="http://schemas.microsoft.com/office/drawing/2014/main" id="{00000000-0008-0000-0300-00005E000000}"/>
            </a:ext>
          </a:extLst>
        </xdr:cNvPr>
        <xdr:cNvSpPr/>
      </xdr:nvSpPr>
      <xdr:spPr>
        <a:xfrm>
          <a:off x="2286000" y="734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63799</xdr:rowOff>
    </xdr:from>
    <xdr:ext cx="762000" cy="259045"/>
    <xdr:sp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122061</xdr:rowOff>
    </xdr:from>
    <xdr:to>
      <xdr:col>7</xdr:col>
      <xdr:colOff>31750</xdr:colOff>
      <xdr:row>43</xdr:row>
      <xdr:rowOff>52211</xdr:rowOff>
    </xdr:to>
    <xdr:sp textlink="">
      <xdr:nvSpPr>
        <xdr:cNvPr id="96" name="楕円 95">
          <a:extLst>
            <a:ext uri="{FF2B5EF4-FFF2-40B4-BE49-F238E27FC236}">
              <a16:creationId xmlns:a16="http://schemas.microsoft.com/office/drawing/2014/main" id="{00000000-0008-0000-0300-000060000000}"/>
            </a:ext>
          </a:extLst>
        </xdr:cNvPr>
        <xdr:cNvSpPr/>
      </xdr:nvSpPr>
      <xdr:spPr>
        <a:xfrm>
          <a:off x="1397000" y="732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62388</xdr:rowOff>
    </xdr:from>
    <xdr:ext cx="762000" cy="259045"/>
    <xdr:sp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91.9</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これは，地方交付税や地方特例交付金等が増加したことにより，歳入全体が約</a:t>
          </a:r>
          <a:r>
            <a:rPr kumimoji="1" lang="en-US" altLang="ja-JP" sz="1300">
              <a:latin typeface="ＭＳ Ｐゴシック" panose="020B0600070205080204" pitchFamily="50" charset="-128"/>
              <a:ea typeface="ＭＳ Ｐゴシック" panose="020B0600070205080204" pitchFamily="50" charset="-128"/>
            </a:rPr>
            <a:t>8.8</a:t>
          </a:r>
          <a:r>
            <a:rPr kumimoji="1" lang="ja-JP" altLang="en-US" sz="1300">
              <a:latin typeface="ＭＳ Ｐゴシック" panose="020B0600070205080204" pitchFamily="50" charset="-128"/>
              <a:ea typeface="ＭＳ Ｐゴシック" panose="020B0600070205080204" pitchFamily="50" charset="-128"/>
            </a:rPr>
            <a:t>億円の増となったことによるものである。</a:t>
          </a:r>
        </a:p>
        <a:p>
          <a:r>
            <a:rPr kumimoji="1" lang="ja-JP" altLang="en-US" sz="1300">
              <a:latin typeface="ＭＳ Ｐゴシック" panose="020B0600070205080204" pitchFamily="50" charset="-128"/>
              <a:ea typeface="ＭＳ Ｐゴシック" panose="020B0600070205080204" pitchFamily="50" charset="-128"/>
            </a:rPr>
            <a:t>　歳入増加による一時的な改善とならないよう，引き続き行財政改革に取り組み経常経費の抑制及び市税等の自主財源確保に努める必要がある。</a:t>
          </a:r>
        </a:p>
      </xdr:txBody>
    </xdr:sp>
    <xdr:clientData/>
  </xdr:twoCellAnchor>
  <xdr:oneCellAnchor>
    <xdr:from>
      <xdr:col>3</xdr:col>
      <xdr:colOff>95250</xdr:colOff>
      <xdr:row>54</xdr:row>
      <xdr:rowOff>139700</xdr:rowOff>
    </xdr:from>
    <xdr:ext cx="298543" cy="225703"/>
    <xdr:sp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108268</xdr:rowOff>
    </xdr:from>
    <xdr:to>
      <xdr:col>23</xdr:col>
      <xdr:colOff>133350</xdr:colOff>
      <xdr:row>64</xdr:row>
      <xdr:rowOff>99695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0909618"/>
          <a:ext cx="8382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84138</xdr:rowOff>
    </xdr:from>
    <xdr:to>
      <xdr:col>19</xdr:col>
      <xdr:colOff>133350</xdr:colOff>
      <xdr:row>64</xdr:row>
      <xdr:rowOff>99695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0885488"/>
          <a:ext cx="889000" cy="18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21924</xdr:rowOff>
    </xdr:from>
    <xdr:ext cx="736600" cy="259045"/>
    <xdr:sp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51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127953</xdr:rowOff>
    </xdr:from>
    <xdr:to>
      <xdr:col>15</xdr:col>
      <xdr:colOff>82550</xdr:colOff>
      <xdr:row>63</xdr:row>
      <xdr:rowOff>84138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414953"/>
          <a:ext cx="889000" cy="470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114952</xdr:rowOff>
    </xdr:from>
    <xdr:ext cx="762000" cy="259045"/>
    <xdr:sp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7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127953</xdr:rowOff>
    </xdr:from>
    <xdr:to>
      <xdr:col>11</xdr:col>
      <xdr:colOff>31750</xdr:colOff>
      <xdr:row>63</xdr:row>
      <xdr:rowOff>162560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414953"/>
          <a:ext cx="889000" cy="54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57468</xdr:rowOff>
    </xdr:from>
    <xdr:to>
      <xdr:col>23</xdr:col>
      <xdr:colOff>184150</xdr:colOff>
      <xdr:row>63</xdr:row>
      <xdr:rowOff>159068</xdr:rowOff>
    </xdr:to>
    <xdr:sp textlink="">
      <xdr:nvSpPr>
        <xdr:cNvPr id="147" name="楕円 146">
          <a:extLst>
            <a:ext uri="{FF2B5EF4-FFF2-40B4-BE49-F238E27FC236}">
              <a16:creationId xmlns:a16="http://schemas.microsoft.com/office/drawing/2014/main" id="{00000000-0008-0000-0300-000093000000}"/>
            </a:ext>
          </a:extLst>
        </xdr:cNvPr>
        <xdr:cNvSpPr/>
      </xdr:nvSpPr>
      <xdr:spPr>
        <a:xfrm>
          <a:off x="4902200" y="1085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73995</xdr:rowOff>
    </xdr:from>
    <xdr:ext cx="762000" cy="259045"/>
    <xdr:sp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703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48895</xdr:rowOff>
    </xdr:from>
    <xdr:to>
      <xdr:col>19</xdr:col>
      <xdr:colOff>184150</xdr:colOff>
      <xdr:row>64</xdr:row>
      <xdr:rowOff>150495</xdr:rowOff>
    </xdr:to>
    <xdr:sp textlink="">
      <xdr:nvSpPr>
        <xdr:cNvPr id="149" name="楕円 148">
          <a:extLst>
            <a:ext uri="{FF2B5EF4-FFF2-40B4-BE49-F238E27FC236}">
              <a16:creationId xmlns:a16="http://schemas.microsoft.com/office/drawing/2014/main" id="{00000000-0008-0000-0300-000095000000}"/>
            </a:ext>
          </a:extLst>
        </xdr:cNvPr>
        <xdr:cNvSpPr/>
      </xdr:nvSpPr>
      <xdr:spPr>
        <a:xfrm>
          <a:off x="4064000" y="11021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135272</xdr:rowOff>
    </xdr:from>
    <xdr:ext cx="736600" cy="259045"/>
    <xdr:sp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1080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33338</xdr:rowOff>
    </xdr:from>
    <xdr:to>
      <xdr:col>15</xdr:col>
      <xdr:colOff>133350</xdr:colOff>
      <xdr:row>63</xdr:row>
      <xdr:rowOff>134938</xdr:rowOff>
    </xdr:to>
    <xdr:sp textlink="">
      <xdr:nvSpPr>
        <xdr:cNvPr id="151" name="楕円 150">
          <a:extLst>
            <a:ext uri="{FF2B5EF4-FFF2-40B4-BE49-F238E27FC236}">
              <a16:creationId xmlns:a16="http://schemas.microsoft.com/office/drawing/2014/main" id="{00000000-0008-0000-0300-000097000000}"/>
            </a:ext>
          </a:extLst>
        </xdr:cNvPr>
        <xdr:cNvSpPr/>
      </xdr:nvSpPr>
      <xdr:spPr>
        <a:xfrm>
          <a:off x="31750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119715</xdr:rowOff>
    </xdr:from>
    <xdr:ext cx="762000" cy="259045"/>
    <xdr:sp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77153</xdr:rowOff>
    </xdr:from>
    <xdr:to>
      <xdr:col>11</xdr:col>
      <xdr:colOff>82550</xdr:colOff>
      <xdr:row>61</xdr:row>
      <xdr:rowOff>7303</xdr:rowOff>
    </xdr:to>
    <xdr:sp textlink="">
      <xdr:nvSpPr>
        <xdr:cNvPr id="153" name="楕円 152">
          <a:extLst>
            <a:ext uri="{FF2B5EF4-FFF2-40B4-BE49-F238E27FC236}">
              <a16:creationId xmlns:a16="http://schemas.microsoft.com/office/drawing/2014/main" id="{00000000-0008-0000-0300-000099000000}"/>
            </a:ext>
          </a:extLst>
        </xdr:cNvPr>
        <xdr:cNvSpPr/>
      </xdr:nvSpPr>
      <xdr:spPr>
        <a:xfrm>
          <a:off x="2286000" y="103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17480</xdr:rowOff>
    </xdr:from>
    <xdr:ext cx="762000" cy="259045"/>
    <xdr:sp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33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111760</xdr:rowOff>
    </xdr:from>
    <xdr:to>
      <xdr:col>7</xdr:col>
      <xdr:colOff>31750</xdr:colOff>
      <xdr:row>64</xdr:row>
      <xdr:rowOff>41910</xdr:rowOff>
    </xdr:to>
    <xdr:sp textlink="">
      <xdr:nvSpPr>
        <xdr:cNvPr id="155" name="楕円 154">
          <a:extLst>
            <a:ext uri="{FF2B5EF4-FFF2-40B4-BE49-F238E27FC236}">
              <a16:creationId xmlns:a16="http://schemas.microsoft.com/office/drawing/2014/main" id="{00000000-0008-0000-0300-00009B000000}"/>
            </a:ext>
          </a:extLst>
        </xdr:cNvPr>
        <xdr:cNvSpPr/>
      </xdr:nvSpPr>
      <xdr:spPr>
        <a:xfrm>
          <a:off x="1397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26687</xdr:rowOff>
    </xdr:from>
    <xdr:ext cx="762000" cy="259045"/>
    <xdr:sp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[164,958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前年度と比較して約</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万円の増，類似団体の平均値より約</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千円高い値となった。人件費は職員数が増えたことに加え，人事院勧告に伴う給与等の増により増額となっており，物件費についても物価高騰の影響等により増となった。今後，公共施設は全般的に，耐用年数の経過による維持補修費の増加が見込まれるため，長寿命化計画や総合管理計画等に基づき適切な維持管理に努め，費用の平準化とコスト削減を図っていく。</a:t>
          </a:r>
        </a:p>
      </xdr:txBody>
    </xdr:sp>
    <xdr:clientData/>
  </xdr:twoCellAnchor>
  <xdr:oneCellAnchor>
    <xdr:from>
      <xdr:col>3</xdr:col>
      <xdr:colOff>95250</xdr:colOff>
      <xdr:row>77</xdr:row>
      <xdr:rowOff>6350</xdr:rowOff>
    </xdr:from>
    <xdr:ext cx="349839" cy="225703"/>
    <xdr:sp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52955</xdr:rowOff>
    </xdr:from>
    <xdr:to>
      <xdr:col>23</xdr:col>
      <xdr:colOff>133350</xdr:colOff>
      <xdr:row>83</xdr:row>
      <xdr:rowOff>92796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11855"/>
          <a:ext cx="838200" cy="211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33024</xdr:rowOff>
    </xdr:from>
    <xdr:to>
      <xdr:col>19</xdr:col>
      <xdr:colOff>133350</xdr:colOff>
      <xdr:row>82</xdr:row>
      <xdr:rowOff>52955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91924"/>
          <a:ext cx="889000" cy="19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158908</xdr:rowOff>
    </xdr:from>
    <xdr:to>
      <xdr:col>15</xdr:col>
      <xdr:colOff>82550</xdr:colOff>
      <xdr:row>82</xdr:row>
      <xdr:rowOff>33024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046358"/>
          <a:ext cx="889000" cy="45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83703</xdr:rowOff>
    </xdr:from>
    <xdr:to>
      <xdr:col>11</xdr:col>
      <xdr:colOff>31750</xdr:colOff>
      <xdr:row>81</xdr:row>
      <xdr:rowOff>158908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71153"/>
          <a:ext cx="889000" cy="7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140984</xdr:rowOff>
    </xdr:from>
    <xdr:to>
      <xdr:col>7</xdr:col>
      <xdr:colOff>31750</xdr:colOff>
      <xdr:row>83</xdr:row>
      <xdr:rowOff>71134</xdr:rowOff>
    </xdr:to>
    <xdr:sp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55911</xdr:rowOff>
    </xdr:from>
    <xdr:ext cx="762000" cy="259045"/>
    <xdr:sp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28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41996</xdr:rowOff>
    </xdr:from>
    <xdr:to>
      <xdr:col>23</xdr:col>
      <xdr:colOff>184150</xdr:colOff>
      <xdr:row>83</xdr:row>
      <xdr:rowOff>143596</xdr:rowOff>
    </xdr:to>
    <xdr:sp textlink="">
      <xdr:nvSpPr>
        <xdr:cNvPr id="210" name="楕円 209">
          <a:extLst>
            <a:ext uri="{FF2B5EF4-FFF2-40B4-BE49-F238E27FC236}">
              <a16:creationId xmlns:a16="http://schemas.microsoft.com/office/drawing/2014/main" id="{00000000-0008-0000-0300-0000D2000000}"/>
            </a:ext>
          </a:extLst>
        </xdr:cNvPr>
        <xdr:cNvSpPr/>
      </xdr:nvSpPr>
      <xdr:spPr>
        <a:xfrm>
          <a:off x="4902200" y="1427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14073</xdr:rowOff>
    </xdr:from>
    <xdr:ext cx="762000" cy="259045"/>
    <xdr:sp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44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2155</xdr:rowOff>
    </xdr:from>
    <xdr:to>
      <xdr:col>19</xdr:col>
      <xdr:colOff>184150</xdr:colOff>
      <xdr:row>82</xdr:row>
      <xdr:rowOff>103755</xdr:rowOff>
    </xdr:to>
    <xdr:sp textlink="">
      <xdr:nvSpPr>
        <xdr:cNvPr id="212" name="楕円 211">
          <a:extLst>
            <a:ext uri="{FF2B5EF4-FFF2-40B4-BE49-F238E27FC236}">
              <a16:creationId xmlns:a16="http://schemas.microsoft.com/office/drawing/2014/main" id="{00000000-0008-0000-0300-0000D4000000}"/>
            </a:ext>
          </a:extLst>
        </xdr:cNvPr>
        <xdr:cNvSpPr/>
      </xdr:nvSpPr>
      <xdr:spPr>
        <a:xfrm>
          <a:off x="4064000" y="1406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113932</xdr:rowOff>
    </xdr:from>
    <xdr:ext cx="736600" cy="259045"/>
    <xdr:sp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299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153674</xdr:rowOff>
    </xdr:from>
    <xdr:to>
      <xdr:col>15</xdr:col>
      <xdr:colOff>133350</xdr:colOff>
      <xdr:row>82</xdr:row>
      <xdr:rowOff>83824</xdr:rowOff>
    </xdr:to>
    <xdr:sp textlink="">
      <xdr:nvSpPr>
        <xdr:cNvPr id="214" name="楕円 213">
          <a:extLst>
            <a:ext uri="{FF2B5EF4-FFF2-40B4-BE49-F238E27FC236}">
              <a16:creationId xmlns:a16="http://schemas.microsoft.com/office/drawing/2014/main" id="{00000000-0008-0000-0300-0000D6000000}"/>
            </a:ext>
          </a:extLst>
        </xdr:cNvPr>
        <xdr:cNvSpPr/>
      </xdr:nvSpPr>
      <xdr:spPr>
        <a:xfrm>
          <a:off x="3175000" y="1404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94001</xdr:rowOff>
    </xdr:from>
    <xdr:ext cx="762000" cy="259045"/>
    <xdr:sp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1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108108</xdr:rowOff>
    </xdr:from>
    <xdr:to>
      <xdr:col>11</xdr:col>
      <xdr:colOff>82550</xdr:colOff>
      <xdr:row>82</xdr:row>
      <xdr:rowOff>38258</xdr:rowOff>
    </xdr:to>
    <xdr:sp textlink="">
      <xdr:nvSpPr>
        <xdr:cNvPr id="216" name="楕円 215">
          <a:extLst>
            <a:ext uri="{FF2B5EF4-FFF2-40B4-BE49-F238E27FC236}">
              <a16:creationId xmlns:a16="http://schemas.microsoft.com/office/drawing/2014/main" id="{00000000-0008-0000-0300-0000D8000000}"/>
            </a:ext>
          </a:extLst>
        </xdr:cNvPr>
        <xdr:cNvSpPr/>
      </xdr:nvSpPr>
      <xdr:spPr>
        <a:xfrm>
          <a:off x="2286000" y="1399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48435</xdr:rowOff>
    </xdr:from>
    <xdr:ext cx="762000" cy="259045"/>
    <xdr:sp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64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32903</xdr:rowOff>
    </xdr:from>
    <xdr:to>
      <xdr:col>7</xdr:col>
      <xdr:colOff>31750</xdr:colOff>
      <xdr:row>81</xdr:row>
      <xdr:rowOff>134503</xdr:rowOff>
    </xdr:to>
    <xdr:sp textlink="">
      <xdr:nvSpPr>
        <xdr:cNvPr id="218" name="楕円 217">
          <a:extLst>
            <a:ext uri="{FF2B5EF4-FFF2-40B4-BE49-F238E27FC236}">
              <a16:creationId xmlns:a16="http://schemas.microsoft.com/office/drawing/2014/main" id="{00000000-0008-0000-0300-0000DA000000}"/>
            </a:ext>
          </a:extLst>
        </xdr:cNvPr>
        <xdr:cNvSpPr/>
      </xdr:nvSpPr>
      <xdr:spPr>
        <a:xfrm>
          <a:off x="1397000" y="1392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144680</xdr:rowOff>
    </xdr:from>
    <xdr:ext cx="762000" cy="259045"/>
    <xdr:sp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こ数年大きな変動もなく，類似団体平均とほぼ同水準で推移している。今後も国の公務員制度改革の動向を注視しながら，人事考課制度を活用するなどし，行政サービスの質を維持しつつ，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135164</xdr:rowOff>
    </xdr:from>
    <xdr:to>
      <xdr:col>81</xdr:col>
      <xdr:colOff>44450</xdr:colOff>
      <xdr:row>86</xdr:row>
      <xdr:rowOff>15421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708414"/>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135164</xdr:rowOff>
    </xdr:from>
    <xdr:to>
      <xdr:col>77</xdr:col>
      <xdr:colOff>44450</xdr:colOff>
      <xdr:row>86</xdr:row>
      <xdr:rowOff>32657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7084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102706</xdr:rowOff>
    </xdr:from>
    <xdr:ext cx="736600" cy="259045"/>
    <xdr:sp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847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32657</xdr:rowOff>
    </xdr:from>
    <xdr:to>
      <xdr:col>72</xdr:col>
      <xdr:colOff>203200</xdr:colOff>
      <xdr:row>86</xdr:row>
      <xdr:rowOff>84364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7773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84364</xdr:rowOff>
    </xdr:from>
    <xdr:to>
      <xdr:col>68</xdr:col>
      <xdr:colOff>152400</xdr:colOff>
      <xdr:row>86</xdr:row>
      <xdr:rowOff>153307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82906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136071</xdr:rowOff>
    </xdr:from>
    <xdr:to>
      <xdr:col>81</xdr:col>
      <xdr:colOff>95250</xdr:colOff>
      <xdr:row>86</xdr:row>
      <xdr:rowOff>66221</xdr:rowOff>
    </xdr:to>
    <xdr:sp textlink="">
      <xdr:nvSpPr>
        <xdr:cNvPr id="274" name="楕円 273">
          <a:extLst>
            <a:ext uri="{FF2B5EF4-FFF2-40B4-BE49-F238E27FC236}">
              <a16:creationId xmlns:a16="http://schemas.microsoft.com/office/drawing/2014/main" id="{00000000-0008-0000-0300-000012010000}"/>
            </a:ext>
          </a:extLst>
        </xdr:cNvPr>
        <xdr:cNvSpPr/>
      </xdr:nvSpPr>
      <xdr:spPr>
        <a:xfrm>
          <a:off x="169672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152598</xdr:rowOff>
    </xdr:from>
    <xdr:ext cx="762000" cy="259045"/>
    <xdr:sp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54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84364</xdr:rowOff>
    </xdr:from>
    <xdr:to>
      <xdr:col>77</xdr:col>
      <xdr:colOff>95250</xdr:colOff>
      <xdr:row>86</xdr:row>
      <xdr:rowOff>14514</xdr:rowOff>
    </xdr:to>
    <xdr:sp textlink="">
      <xdr:nvSpPr>
        <xdr:cNvPr id="276" name="楕円 275">
          <a:extLst>
            <a:ext uri="{FF2B5EF4-FFF2-40B4-BE49-F238E27FC236}">
              <a16:creationId xmlns:a16="http://schemas.microsoft.com/office/drawing/2014/main" id="{00000000-0008-0000-0300-000014010000}"/>
            </a:ext>
          </a:extLst>
        </xdr:cNvPr>
        <xdr:cNvSpPr/>
      </xdr:nvSpPr>
      <xdr:spPr>
        <a:xfrm>
          <a:off x="16129000" y="14657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24691</xdr:rowOff>
    </xdr:from>
    <xdr:ext cx="736600" cy="259045"/>
    <xdr:sp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426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153307</xdr:rowOff>
    </xdr:from>
    <xdr:to>
      <xdr:col>73</xdr:col>
      <xdr:colOff>44450</xdr:colOff>
      <xdr:row>86</xdr:row>
      <xdr:rowOff>83457</xdr:rowOff>
    </xdr:to>
    <xdr:sp textlink="">
      <xdr:nvSpPr>
        <xdr:cNvPr id="278" name="楕円 277">
          <a:extLst>
            <a:ext uri="{FF2B5EF4-FFF2-40B4-BE49-F238E27FC236}">
              <a16:creationId xmlns:a16="http://schemas.microsoft.com/office/drawing/2014/main" id="{00000000-0008-0000-0300-000016010000}"/>
            </a:ext>
          </a:extLst>
        </xdr:cNvPr>
        <xdr:cNvSpPr/>
      </xdr:nvSpPr>
      <xdr:spPr>
        <a:xfrm>
          <a:off x="15240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93634</xdr:rowOff>
    </xdr:from>
    <xdr:ext cx="762000" cy="259045"/>
    <xdr:sp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49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textlink="">
      <xdr:nvSpPr>
        <xdr:cNvPr id="280" name="楕円 279">
          <a:extLst>
            <a:ext uri="{FF2B5EF4-FFF2-40B4-BE49-F238E27FC236}">
              <a16:creationId xmlns:a16="http://schemas.microsoft.com/office/drawing/2014/main" id="{00000000-0008-0000-0300-000018010000}"/>
            </a:ext>
          </a:extLst>
        </xdr:cNvPr>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145341</xdr:rowOff>
    </xdr:from>
    <xdr:ext cx="762000" cy="259045"/>
    <xdr:sp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textlink="">
      <xdr:nvSpPr>
        <xdr:cNvPr id="282" name="楕円 281">
          <a:extLst>
            <a:ext uri="{FF2B5EF4-FFF2-40B4-BE49-F238E27FC236}">
              <a16:creationId xmlns:a16="http://schemas.microsoft.com/office/drawing/2014/main" id="{00000000-0008-0000-0300-00001A010000}"/>
            </a:ext>
          </a:extLst>
        </xdr:cNvPr>
        <xdr:cNvSpPr/>
      </xdr:nvSpPr>
      <xdr:spPr>
        <a:xfrm>
          <a:off x="13462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類似団体平均とほぼ同水準で推移している。今後も国の公務員制度改革の動向を注視しながら，人事考課制度を活用し行政サービスの質を維持しつつ，適正化に努める。</a:t>
          </a:r>
        </a:p>
      </xdr:txBody>
    </xdr:sp>
    <xdr:clientData/>
  </xdr:twoCellAnchor>
  <xdr:oneCellAnchor>
    <xdr:from>
      <xdr:col>61</xdr:col>
      <xdr:colOff>6350</xdr:colOff>
      <xdr:row>54</xdr:row>
      <xdr:rowOff>139700</xdr:rowOff>
    </xdr:from>
    <xdr:ext cx="349839" cy="225703"/>
    <xdr:sp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119380</xdr:rowOff>
    </xdr:from>
    <xdr:to>
      <xdr:col>81</xdr:col>
      <xdr:colOff>44450</xdr:colOff>
      <xdr:row>61</xdr:row>
      <xdr:rowOff>136616</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577830"/>
          <a:ext cx="8382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79936</xdr:rowOff>
    </xdr:from>
    <xdr:ext cx="762000" cy="259045"/>
    <xdr:sp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66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96974</xdr:rowOff>
    </xdr:from>
    <xdr:to>
      <xdr:col>77</xdr:col>
      <xdr:colOff>44450</xdr:colOff>
      <xdr:row>61</xdr:row>
      <xdr:rowOff>119380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555424"/>
          <a:ext cx="889000" cy="2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154503</xdr:rowOff>
    </xdr:from>
    <xdr:ext cx="736600" cy="259045"/>
    <xdr:sp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70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71120</xdr:rowOff>
    </xdr:from>
    <xdr:to>
      <xdr:col>72</xdr:col>
      <xdr:colOff>203200</xdr:colOff>
      <xdr:row>61</xdr:row>
      <xdr:rowOff>96974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529570"/>
          <a:ext cx="88900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71120</xdr:rowOff>
    </xdr:from>
    <xdr:to>
      <xdr:col>68</xdr:col>
      <xdr:colOff>152400</xdr:colOff>
      <xdr:row>61</xdr:row>
      <xdr:rowOff>76291</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529570"/>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147865</xdr:rowOff>
    </xdr:from>
    <xdr:to>
      <xdr:col>64</xdr:col>
      <xdr:colOff>152400</xdr:colOff>
      <xdr:row>62</xdr:row>
      <xdr:rowOff>78015</xdr:rowOff>
    </xdr:to>
    <xdr:sp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62792</xdr:rowOff>
    </xdr:from>
    <xdr:ext cx="762000" cy="259045"/>
    <xdr:sp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85816</xdr:rowOff>
    </xdr:from>
    <xdr:to>
      <xdr:col>81</xdr:col>
      <xdr:colOff>95250</xdr:colOff>
      <xdr:row>62</xdr:row>
      <xdr:rowOff>15966</xdr:rowOff>
    </xdr:to>
    <xdr:sp textlink="">
      <xdr:nvSpPr>
        <xdr:cNvPr id="339" name="楕円 338">
          <a:extLst>
            <a:ext uri="{FF2B5EF4-FFF2-40B4-BE49-F238E27FC236}">
              <a16:creationId xmlns:a16="http://schemas.microsoft.com/office/drawing/2014/main" id="{00000000-0008-0000-0300-000053010000}"/>
            </a:ext>
          </a:extLst>
        </xdr:cNvPr>
        <xdr:cNvSpPr/>
      </xdr:nvSpPr>
      <xdr:spPr>
        <a:xfrm>
          <a:off x="169672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57893</xdr:rowOff>
    </xdr:from>
    <xdr:ext cx="762000" cy="259045"/>
    <xdr:sp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516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68580</xdr:rowOff>
    </xdr:from>
    <xdr:to>
      <xdr:col>77</xdr:col>
      <xdr:colOff>95250</xdr:colOff>
      <xdr:row>61</xdr:row>
      <xdr:rowOff>170180</xdr:rowOff>
    </xdr:to>
    <xdr:sp textlink="">
      <xdr:nvSpPr>
        <xdr:cNvPr id="341" name="楕円 340">
          <a:extLst>
            <a:ext uri="{FF2B5EF4-FFF2-40B4-BE49-F238E27FC236}">
              <a16:creationId xmlns:a16="http://schemas.microsoft.com/office/drawing/2014/main" id="{00000000-0008-0000-0300-000055010000}"/>
            </a:ext>
          </a:extLst>
        </xdr:cNvPr>
        <xdr:cNvSpPr/>
      </xdr:nvSpPr>
      <xdr:spPr>
        <a:xfrm>
          <a:off x="16129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46174</xdr:rowOff>
    </xdr:from>
    <xdr:to>
      <xdr:col>73</xdr:col>
      <xdr:colOff>44450</xdr:colOff>
      <xdr:row>61</xdr:row>
      <xdr:rowOff>147774</xdr:rowOff>
    </xdr:to>
    <xdr:sp textlink="">
      <xdr:nvSpPr>
        <xdr:cNvPr id="343" name="楕円 342">
          <a:extLst>
            <a:ext uri="{FF2B5EF4-FFF2-40B4-BE49-F238E27FC236}">
              <a16:creationId xmlns:a16="http://schemas.microsoft.com/office/drawing/2014/main" id="{00000000-0008-0000-0300-000057010000}"/>
            </a:ext>
          </a:extLst>
        </xdr:cNvPr>
        <xdr:cNvSpPr/>
      </xdr:nvSpPr>
      <xdr:spPr>
        <a:xfrm>
          <a:off x="15240000" y="10504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132551</xdr:rowOff>
    </xdr:from>
    <xdr:ext cx="762000" cy="259045"/>
    <xdr:sp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591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20320</xdr:rowOff>
    </xdr:from>
    <xdr:to>
      <xdr:col>68</xdr:col>
      <xdr:colOff>203200</xdr:colOff>
      <xdr:row>61</xdr:row>
      <xdr:rowOff>121920</xdr:rowOff>
    </xdr:to>
    <xdr:sp textlink="">
      <xdr:nvSpPr>
        <xdr:cNvPr id="345" name="楕円 344">
          <a:extLst>
            <a:ext uri="{FF2B5EF4-FFF2-40B4-BE49-F238E27FC236}">
              <a16:creationId xmlns:a16="http://schemas.microsoft.com/office/drawing/2014/main" id="{00000000-0008-0000-0300-000059010000}"/>
            </a:ext>
          </a:extLst>
        </xdr:cNvPr>
        <xdr:cNvSpPr/>
      </xdr:nvSpPr>
      <xdr:spPr>
        <a:xfrm>
          <a:off x="14351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132097</xdr:rowOff>
    </xdr:from>
    <xdr:ext cx="762000" cy="259045"/>
    <xdr:sp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25491</xdr:rowOff>
    </xdr:from>
    <xdr:to>
      <xdr:col>64</xdr:col>
      <xdr:colOff>152400</xdr:colOff>
      <xdr:row>61</xdr:row>
      <xdr:rowOff>127091</xdr:rowOff>
    </xdr:to>
    <xdr:sp textlink="">
      <xdr:nvSpPr>
        <xdr:cNvPr id="347" name="楕円 346">
          <a:extLst>
            <a:ext uri="{FF2B5EF4-FFF2-40B4-BE49-F238E27FC236}">
              <a16:creationId xmlns:a16="http://schemas.microsoft.com/office/drawing/2014/main" id="{00000000-0008-0000-0300-00005B010000}"/>
            </a:ext>
          </a:extLst>
        </xdr:cNvPr>
        <xdr:cNvSpPr/>
      </xdr:nvSpPr>
      <xdr:spPr>
        <a:xfrm>
          <a:off x="13462000" y="1048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137268</xdr:rowOff>
    </xdr:from>
    <xdr:ext cx="762000" cy="259045"/>
    <xdr:sp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25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数値は年々改善しており，令和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ポイント下回る結果となったが，今後，平成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年豪雨災害に係るものや新給食調理場の建設など近年の借入に伴う新たな償還が始まるほか，令和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新庁舎竣工に伴う多額の借入や昨今の金利上昇に伴う利子の増額により負担増が見込まれる。また今後も新庁舎建設に係る起債の借入を計画していることから，適切な償還計画により事業進捗の調整を図るなど，過度な地方債発行を避け公債費負担の平準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11854</xdr:rowOff>
    </xdr:from>
    <xdr:to>
      <xdr:col>81</xdr:col>
      <xdr:colOff>44450</xdr:colOff>
      <xdr:row>41</xdr:row>
      <xdr:rowOff>76200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7041304"/>
          <a:ext cx="8382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100330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10565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100330</xdr:rowOff>
    </xdr:from>
    <xdr:to>
      <xdr:col>72</xdr:col>
      <xdr:colOff>203200</xdr:colOff>
      <xdr:row>41</xdr:row>
      <xdr:rowOff>132504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129780"/>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132504</xdr:rowOff>
    </xdr:from>
    <xdr:to>
      <xdr:col>68</xdr:col>
      <xdr:colOff>152400</xdr:colOff>
      <xdr:row>41</xdr:row>
      <xdr:rowOff>148590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16195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145221</xdr:rowOff>
    </xdr:from>
    <xdr:ext cx="762000" cy="259045"/>
    <xdr:sp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textlink="">
      <xdr:nvSpPr>
        <xdr:cNvPr id="400" name="楕円 399">
          <a:extLst>
            <a:ext uri="{FF2B5EF4-FFF2-40B4-BE49-F238E27FC236}">
              <a16:creationId xmlns:a16="http://schemas.microsoft.com/office/drawing/2014/main" id="{00000000-0008-0000-0300-000090010000}"/>
            </a:ext>
          </a:extLst>
        </xdr:cNvPr>
        <xdr:cNvSpPr/>
      </xdr:nvSpPr>
      <xdr:spPr>
        <a:xfrm>
          <a:off x="169672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149031</xdr:rowOff>
    </xdr:from>
    <xdr:ext cx="762000" cy="259045"/>
    <xdr:sp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25400</xdr:rowOff>
    </xdr:from>
    <xdr:to>
      <xdr:col>77</xdr:col>
      <xdr:colOff>95250</xdr:colOff>
      <xdr:row>41</xdr:row>
      <xdr:rowOff>127000</xdr:rowOff>
    </xdr:to>
    <xdr:sp textlink="">
      <xdr:nvSpPr>
        <xdr:cNvPr id="402" name="楕円 401">
          <a:extLst>
            <a:ext uri="{FF2B5EF4-FFF2-40B4-BE49-F238E27FC236}">
              <a16:creationId xmlns:a16="http://schemas.microsoft.com/office/drawing/2014/main" id="{00000000-0008-0000-0300-000092010000}"/>
            </a:ext>
          </a:extLst>
        </xdr:cNvPr>
        <xdr:cNvSpPr/>
      </xdr:nvSpPr>
      <xdr:spPr>
        <a:xfrm>
          <a:off x="16129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137177</xdr:rowOff>
    </xdr:from>
    <xdr:ext cx="736600" cy="259045"/>
    <xdr:sp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82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49530</xdr:rowOff>
    </xdr:from>
    <xdr:to>
      <xdr:col>73</xdr:col>
      <xdr:colOff>44450</xdr:colOff>
      <xdr:row>41</xdr:row>
      <xdr:rowOff>151130</xdr:rowOff>
    </xdr:to>
    <xdr:sp textlink="">
      <xdr:nvSpPr>
        <xdr:cNvPr id="404" name="楕円 403">
          <a:extLst>
            <a:ext uri="{FF2B5EF4-FFF2-40B4-BE49-F238E27FC236}">
              <a16:creationId xmlns:a16="http://schemas.microsoft.com/office/drawing/2014/main" id="{00000000-0008-0000-0300-000094010000}"/>
            </a:ext>
          </a:extLst>
        </xdr:cNvPr>
        <xdr:cNvSpPr/>
      </xdr:nvSpPr>
      <xdr:spPr>
        <a:xfrm>
          <a:off x="15240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81704</xdr:rowOff>
    </xdr:from>
    <xdr:to>
      <xdr:col>68</xdr:col>
      <xdr:colOff>203200</xdr:colOff>
      <xdr:row>42</xdr:row>
      <xdr:rowOff>11854</xdr:rowOff>
    </xdr:to>
    <xdr:sp textlink="">
      <xdr:nvSpPr>
        <xdr:cNvPr id="406" name="楕円 405">
          <a:extLst>
            <a:ext uri="{FF2B5EF4-FFF2-40B4-BE49-F238E27FC236}">
              <a16:creationId xmlns:a16="http://schemas.microsoft.com/office/drawing/2014/main" id="{00000000-0008-0000-0300-000096010000}"/>
            </a:ext>
          </a:extLst>
        </xdr:cNvPr>
        <xdr:cNvSpPr/>
      </xdr:nvSpPr>
      <xdr:spPr>
        <a:xfrm>
          <a:off x="143510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168081</xdr:rowOff>
    </xdr:from>
    <xdr:ext cx="762000" cy="259045"/>
    <xdr:sp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textlink="">
      <xdr:nvSpPr>
        <xdr:cNvPr id="408" name="楕円 407">
          <a:extLst>
            <a:ext uri="{FF2B5EF4-FFF2-40B4-BE49-F238E27FC236}">
              <a16:creationId xmlns:a16="http://schemas.microsoft.com/office/drawing/2014/main" id="{00000000-0008-0000-0300-000098010000}"/>
            </a:ext>
          </a:extLst>
        </xdr:cNvPr>
        <xdr:cNvSpPr/>
      </xdr:nvSpPr>
      <xdr:spPr>
        <a:xfrm>
          <a:off x="13462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は，充当可能財源等が将来負担額を超えたため，本年度も当該数値はない。新庁舎建設などの大型事業による多額の地方債発行を予定しているため，各種事業について優先度を精査し，計画的な執行に努めていく。</a:t>
          </a:r>
        </a:p>
      </xdr:txBody>
    </xdr:sp>
    <xdr:clientData/>
  </xdr:twoCellAnchor>
  <xdr:oneCellAnchor>
    <xdr:from>
      <xdr:col>61</xdr:col>
      <xdr:colOff>6350</xdr:colOff>
      <xdr:row>10</xdr:row>
      <xdr:rowOff>63500</xdr:rowOff>
    </xdr:from>
    <xdr:ext cx="298543" cy="225703"/>
    <xdr:sp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120791</xdr:rowOff>
    </xdr:from>
    <xdr:to>
      <xdr:col>64</xdr:col>
      <xdr:colOff>152400</xdr:colOff>
      <xdr:row>16</xdr:row>
      <xdr:rowOff>50941</xdr:rowOff>
    </xdr:to>
    <xdr:sp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92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35718</xdr:rowOff>
    </xdr:from>
    <xdr:ext cx="762000" cy="259045"/>
    <xdr:sp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778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116628</xdr:rowOff>
    </xdr:from>
    <xdr:to>
      <xdr:col>64</xdr:col>
      <xdr:colOff>152400</xdr:colOff>
      <xdr:row>15</xdr:row>
      <xdr:rowOff>46778</xdr:rowOff>
    </xdr:to>
    <xdr:sp textlink="">
      <xdr:nvSpPr>
        <xdr:cNvPr id="458" name="楕円 457">
          <a:extLst>
            <a:ext uri="{FF2B5EF4-FFF2-40B4-BE49-F238E27FC236}">
              <a16:creationId xmlns:a16="http://schemas.microsoft.com/office/drawing/2014/main" id="{00000000-0008-0000-0300-0000CA010000}"/>
            </a:ext>
          </a:extLst>
        </xdr:cNvPr>
        <xdr:cNvSpPr/>
      </xdr:nvSpPr>
      <xdr:spPr>
        <a:xfrm>
          <a:off x="13462000" y="251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56955</xdr:rowOff>
    </xdr:from>
    <xdr:ext cx="762000" cy="259045"/>
    <xdr:sp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28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81</xdr:col>
      <xdr:colOff>117475</xdr:colOff>
      <xdr:row>1</xdr:row>
      <xdr:rowOff>19050</xdr:rowOff>
    </xdr:from>
    <xdr:to>
      <xdr:col>94</xdr:col>
      <xdr:colOff>177800</xdr:colOff>
      <xdr:row>4</xdr:row>
      <xdr:rowOff>63500</xdr:rowOff>
    </xdr:to>
    <xdr:sp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69,625
67,682
211.90
36,869,714
35,519,420
911,214
18,150,227
32,553,162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ポイント減少したが，類似団体平均を上回っている状況である。今後も国の公務員制度改革の動向を注視しながら，人事考課制度を活用し行政サービスの質を維持しつつ，適正化に努める。</a:t>
          </a:r>
        </a:p>
      </xdr:txBody>
    </xdr:sp>
    <xdr:clientData/>
  </xdr:twoCellAnchor>
  <xdr:oneCellAnchor>
    <xdr:from>
      <xdr:col>3</xdr:col>
      <xdr:colOff>123825</xdr:colOff>
      <xdr:row>29</xdr:row>
      <xdr:rowOff>107950</xdr:rowOff>
    </xdr:from>
    <xdr:ext cx="298543" cy="225703"/>
    <xdr:sp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17272</xdr:rowOff>
    </xdr:from>
    <xdr:to>
      <xdr:col>24</xdr:col>
      <xdr:colOff>25400</xdr:colOff>
      <xdr:row>38</xdr:row>
      <xdr:rowOff>30988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532372"/>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49293</xdr:rowOff>
    </xdr:from>
    <xdr:ext cx="762000" cy="259045"/>
    <xdr:sp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21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161290</xdr:rowOff>
    </xdr:from>
    <xdr:to>
      <xdr:col>19</xdr:col>
      <xdr:colOff>187325</xdr:colOff>
      <xdr:row>38</xdr:row>
      <xdr:rowOff>30988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50494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89679</xdr:rowOff>
    </xdr:from>
    <xdr:ext cx="736600" cy="259045"/>
    <xdr:sp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0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92710</xdr:rowOff>
    </xdr:from>
    <xdr:to>
      <xdr:col>15</xdr:col>
      <xdr:colOff>98425</xdr:colOff>
      <xdr:row>37</xdr:row>
      <xdr:rowOff>161290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3636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94251</xdr:rowOff>
    </xdr:from>
    <xdr:ext cx="762000" cy="259045"/>
    <xdr:sp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92710</xdr:rowOff>
    </xdr:from>
    <xdr:to>
      <xdr:col>11</xdr:col>
      <xdr:colOff>9525</xdr:colOff>
      <xdr:row>38</xdr:row>
      <xdr:rowOff>40132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43636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135399</xdr:rowOff>
    </xdr:from>
    <xdr:ext cx="762000" cy="259045"/>
    <xdr:sp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137922</xdr:rowOff>
    </xdr:from>
    <xdr:to>
      <xdr:col>24</xdr:col>
      <xdr:colOff>76200</xdr:colOff>
      <xdr:row>38</xdr:row>
      <xdr:rowOff>68072</xdr:rowOff>
    </xdr:to>
    <xdr:sp textlink="">
      <xdr:nvSpPr>
        <xdr:cNvPr id="83" name="楕円 82">
          <a:extLst>
            <a:ext uri="{FF2B5EF4-FFF2-40B4-BE49-F238E27FC236}">
              <a16:creationId xmlns:a16="http://schemas.microsoft.com/office/drawing/2014/main" id="{00000000-0008-0000-0400-000053000000}"/>
            </a:ext>
          </a:extLst>
        </xdr:cNvPr>
        <xdr:cNvSpPr/>
      </xdr:nvSpPr>
      <xdr:spPr>
        <a:xfrm>
          <a:off x="4775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109999</xdr:rowOff>
    </xdr:from>
    <xdr:ext cx="762000" cy="259045"/>
    <xdr:sp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151638</xdr:rowOff>
    </xdr:from>
    <xdr:to>
      <xdr:col>20</xdr:col>
      <xdr:colOff>38100</xdr:colOff>
      <xdr:row>38</xdr:row>
      <xdr:rowOff>81788</xdr:rowOff>
    </xdr:to>
    <xdr:sp textlink="">
      <xdr:nvSpPr>
        <xdr:cNvPr id="85" name="楕円 84">
          <a:extLst>
            <a:ext uri="{FF2B5EF4-FFF2-40B4-BE49-F238E27FC236}">
              <a16:creationId xmlns:a16="http://schemas.microsoft.com/office/drawing/2014/main" id="{00000000-0008-0000-0400-000055000000}"/>
            </a:ext>
          </a:extLst>
        </xdr:cNvPr>
        <xdr:cNvSpPr/>
      </xdr:nvSpPr>
      <xdr:spPr>
        <a:xfrm>
          <a:off x="3937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66565</xdr:rowOff>
    </xdr:from>
    <xdr:ext cx="736600" cy="259045"/>
    <xdr:sp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110490</xdr:rowOff>
    </xdr:from>
    <xdr:to>
      <xdr:col>15</xdr:col>
      <xdr:colOff>149225</xdr:colOff>
      <xdr:row>38</xdr:row>
      <xdr:rowOff>40640</xdr:rowOff>
    </xdr:to>
    <xdr:sp textlink="">
      <xdr:nvSpPr>
        <xdr:cNvPr id="87" name="楕円 86">
          <a:extLst>
            <a:ext uri="{FF2B5EF4-FFF2-40B4-BE49-F238E27FC236}">
              <a16:creationId xmlns:a16="http://schemas.microsoft.com/office/drawing/2014/main" id="{00000000-0008-0000-0400-000057000000}"/>
            </a:ext>
          </a:extLst>
        </xdr:cNvPr>
        <xdr:cNvSpPr/>
      </xdr:nvSpPr>
      <xdr:spPr>
        <a:xfrm>
          <a:off x="3048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25417</xdr:rowOff>
    </xdr:from>
    <xdr:ext cx="762000" cy="259045"/>
    <xdr:sp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41910</xdr:rowOff>
    </xdr:from>
    <xdr:to>
      <xdr:col>11</xdr:col>
      <xdr:colOff>60325</xdr:colOff>
      <xdr:row>37</xdr:row>
      <xdr:rowOff>143510</xdr:rowOff>
    </xdr:to>
    <xdr:sp textlink="">
      <xdr:nvSpPr>
        <xdr:cNvPr id="89" name="楕円 88">
          <a:extLst>
            <a:ext uri="{FF2B5EF4-FFF2-40B4-BE49-F238E27FC236}">
              <a16:creationId xmlns:a16="http://schemas.microsoft.com/office/drawing/2014/main" id="{00000000-0008-0000-0400-000059000000}"/>
            </a:ext>
          </a:extLst>
        </xdr:cNvPr>
        <xdr:cNvSpPr/>
      </xdr:nvSpPr>
      <xdr:spPr>
        <a:xfrm>
          <a:off x="2159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128287</xdr:rowOff>
    </xdr:from>
    <xdr:ext cx="762000" cy="259045"/>
    <xdr:sp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160782</xdr:rowOff>
    </xdr:from>
    <xdr:to>
      <xdr:col>6</xdr:col>
      <xdr:colOff>171450</xdr:colOff>
      <xdr:row>38</xdr:row>
      <xdr:rowOff>90932</xdr:rowOff>
    </xdr:to>
    <xdr:sp textlink="">
      <xdr:nvSpPr>
        <xdr:cNvPr id="91" name="楕円 90">
          <a:extLst>
            <a:ext uri="{FF2B5EF4-FFF2-40B4-BE49-F238E27FC236}">
              <a16:creationId xmlns:a16="http://schemas.microsoft.com/office/drawing/2014/main" id="{00000000-0008-0000-0400-00005B000000}"/>
            </a:ext>
          </a:extLst>
        </xdr:cNvPr>
        <xdr:cNvSpPr/>
      </xdr:nvSpPr>
      <xdr:spPr>
        <a:xfrm>
          <a:off x="1270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75709</xdr:rowOff>
    </xdr:from>
    <xdr:ext cx="762000" cy="259045"/>
    <xdr:sp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類似団体平均を下回っているが，前年度から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ポイント増加している。物価高騰等の影響により，経費が増加していることが要因である。事務事業の見直しを行い，必要な事業を精査していくなど経費削減に努めていく必要がある。</a:t>
          </a:r>
        </a:p>
      </xdr:txBody>
    </xdr:sp>
    <xdr:clientData/>
  </xdr:twoCellAnchor>
  <xdr:oneCellAnchor>
    <xdr:from>
      <xdr:col>62</xdr:col>
      <xdr:colOff>6350</xdr:colOff>
      <xdr:row>9</xdr:row>
      <xdr:rowOff>107950</xdr:rowOff>
    </xdr:from>
    <xdr:ext cx="298543" cy="225703"/>
    <xdr:sp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92710</xdr:rowOff>
    </xdr:from>
    <xdr:to>
      <xdr:col>82</xdr:col>
      <xdr:colOff>107950</xdr:colOff>
      <xdr:row>15</xdr:row>
      <xdr:rowOff>100330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66446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59707</xdr:rowOff>
    </xdr:from>
    <xdr:ext cx="762000" cy="259045"/>
    <xdr:sp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31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157480</xdr:rowOff>
    </xdr:from>
    <xdr:to>
      <xdr:col>78</xdr:col>
      <xdr:colOff>69850</xdr:colOff>
      <xdr:row>15</xdr:row>
      <xdr:rowOff>92710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5577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166387</xdr:rowOff>
    </xdr:from>
    <xdr:ext cx="736600" cy="259045"/>
    <xdr:sp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38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43180</xdr:rowOff>
    </xdr:from>
    <xdr:to>
      <xdr:col>73</xdr:col>
      <xdr:colOff>180975</xdr:colOff>
      <xdr:row>14</xdr:row>
      <xdr:rowOff>157480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4434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128287</xdr:rowOff>
    </xdr:from>
    <xdr:ext cx="762000" cy="259045"/>
    <xdr:sp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70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43180</xdr:rowOff>
    </xdr:from>
    <xdr:to>
      <xdr:col>69</xdr:col>
      <xdr:colOff>92075</xdr:colOff>
      <xdr:row>14</xdr:row>
      <xdr:rowOff>142240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44348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29227</xdr:rowOff>
    </xdr:from>
    <xdr:ext cx="762000" cy="259045"/>
    <xdr:sp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45720</xdr:rowOff>
    </xdr:from>
    <xdr:to>
      <xdr:col>65</xdr:col>
      <xdr:colOff>53975</xdr:colOff>
      <xdr:row>14</xdr:row>
      <xdr:rowOff>147320</xdr:rowOff>
    </xdr:to>
    <xdr:sp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157497</xdr:rowOff>
    </xdr:from>
    <xdr:ext cx="762000" cy="259045"/>
    <xdr:sp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49530</xdr:rowOff>
    </xdr:from>
    <xdr:to>
      <xdr:col>82</xdr:col>
      <xdr:colOff>158750</xdr:colOff>
      <xdr:row>15</xdr:row>
      <xdr:rowOff>151130</xdr:rowOff>
    </xdr:to>
    <xdr:sp textlink="">
      <xdr:nvSpPr>
        <xdr:cNvPr id="144" name="楕円 143">
          <a:extLst>
            <a:ext uri="{FF2B5EF4-FFF2-40B4-BE49-F238E27FC236}">
              <a16:creationId xmlns:a16="http://schemas.microsoft.com/office/drawing/2014/main" id="{00000000-0008-0000-0400-000090000000}"/>
            </a:ext>
          </a:extLst>
        </xdr:cNvPr>
        <xdr:cNvSpPr/>
      </xdr:nvSpPr>
      <xdr:spPr>
        <a:xfrm>
          <a:off x="164592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66057</xdr:rowOff>
    </xdr:from>
    <xdr:ext cx="762000" cy="259045"/>
    <xdr:sp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41910</xdr:rowOff>
    </xdr:from>
    <xdr:to>
      <xdr:col>78</xdr:col>
      <xdr:colOff>120650</xdr:colOff>
      <xdr:row>15</xdr:row>
      <xdr:rowOff>143510</xdr:rowOff>
    </xdr:to>
    <xdr:sp textlink="">
      <xdr:nvSpPr>
        <xdr:cNvPr id="146" name="楕円 145">
          <a:extLst>
            <a:ext uri="{FF2B5EF4-FFF2-40B4-BE49-F238E27FC236}">
              <a16:creationId xmlns:a16="http://schemas.microsoft.com/office/drawing/2014/main" id="{00000000-0008-0000-0400-000092000000}"/>
            </a:ext>
          </a:extLst>
        </xdr:cNvPr>
        <xdr:cNvSpPr/>
      </xdr:nvSpPr>
      <xdr:spPr>
        <a:xfrm>
          <a:off x="15621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153687</xdr:rowOff>
    </xdr:from>
    <xdr:ext cx="736600" cy="259045"/>
    <xdr:sp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382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106680</xdr:rowOff>
    </xdr:from>
    <xdr:to>
      <xdr:col>74</xdr:col>
      <xdr:colOff>31750</xdr:colOff>
      <xdr:row>15</xdr:row>
      <xdr:rowOff>36830</xdr:rowOff>
    </xdr:to>
    <xdr:sp textlink="">
      <xdr:nvSpPr>
        <xdr:cNvPr id="148" name="楕円 147">
          <a:extLst>
            <a:ext uri="{FF2B5EF4-FFF2-40B4-BE49-F238E27FC236}">
              <a16:creationId xmlns:a16="http://schemas.microsoft.com/office/drawing/2014/main" id="{00000000-0008-0000-0400-000094000000}"/>
            </a:ext>
          </a:extLst>
        </xdr:cNvPr>
        <xdr:cNvSpPr/>
      </xdr:nvSpPr>
      <xdr:spPr>
        <a:xfrm>
          <a:off x="14732000" y="250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47007</xdr:rowOff>
    </xdr:from>
    <xdr:ext cx="762000" cy="259045"/>
    <xdr:sp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2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163830</xdr:rowOff>
    </xdr:from>
    <xdr:to>
      <xdr:col>69</xdr:col>
      <xdr:colOff>142875</xdr:colOff>
      <xdr:row>14</xdr:row>
      <xdr:rowOff>93980</xdr:rowOff>
    </xdr:to>
    <xdr:sp textlink="">
      <xdr:nvSpPr>
        <xdr:cNvPr id="150" name="楕円 149">
          <a:extLst>
            <a:ext uri="{FF2B5EF4-FFF2-40B4-BE49-F238E27FC236}">
              <a16:creationId xmlns:a16="http://schemas.microsoft.com/office/drawing/2014/main" id="{00000000-0008-0000-0400-000096000000}"/>
            </a:ext>
          </a:extLst>
        </xdr:cNvPr>
        <xdr:cNvSpPr/>
      </xdr:nvSpPr>
      <xdr:spPr>
        <a:xfrm>
          <a:off x="13843000" y="239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104157</xdr:rowOff>
    </xdr:from>
    <xdr:ext cx="762000" cy="259045"/>
    <xdr:sp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16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91440</xdr:rowOff>
    </xdr:from>
    <xdr:to>
      <xdr:col>65</xdr:col>
      <xdr:colOff>53975</xdr:colOff>
      <xdr:row>15</xdr:row>
      <xdr:rowOff>21590</xdr:rowOff>
    </xdr:to>
    <xdr:sp textlink="">
      <xdr:nvSpPr>
        <xdr:cNvPr id="152" name="楕円 151">
          <a:extLst>
            <a:ext uri="{FF2B5EF4-FFF2-40B4-BE49-F238E27FC236}">
              <a16:creationId xmlns:a16="http://schemas.microsoft.com/office/drawing/2014/main" id="{00000000-0008-0000-0400-000098000000}"/>
            </a:ext>
          </a:extLst>
        </xdr:cNvPr>
        <xdr:cNvSpPr/>
      </xdr:nvSpPr>
      <xdr:spPr>
        <a:xfrm>
          <a:off x="12954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6367</xdr:rowOff>
    </xdr:from>
    <xdr:ext cx="762000" cy="259045"/>
    <xdr:sp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57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類似団体平均も上回っている状況である。今後も障がい福祉サービス給付費など障がい児・者をはじめ，子どもから高齢者に至るまで様々な福祉施策の推進により扶助費は上昇傾向にあると考えられるため，資格審査等の適正化や健康づくり事業の推進により，過度な財政圧迫に歯止めをかけるよう努める。</a:t>
          </a:r>
        </a:p>
      </xdr:txBody>
    </xdr:sp>
    <xdr:clientData/>
  </xdr:twoCellAnchor>
  <xdr:oneCellAnchor>
    <xdr:from>
      <xdr:col>3</xdr:col>
      <xdr:colOff>123825</xdr:colOff>
      <xdr:row>49</xdr:row>
      <xdr:rowOff>107950</xdr:rowOff>
    </xdr:from>
    <xdr:ext cx="298543" cy="225703"/>
    <xdr:sp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151493</xdr:rowOff>
    </xdr:from>
    <xdr:to>
      <xdr:col>24</xdr:col>
      <xdr:colOff>25400</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5812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151493</xdr:rowOff>
    </xdr:from>
    <xdr:to>
      <xdr:col>19</xdr:col>
      <xdr:colOff>187325</xdr:colOff>
      <xdr:row>55</xdr:row>
      <xdr:rowOff>151493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812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55</xdr:row>
      <xdr:rowOff>151493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17957"/>
          <a:ext cx="889000" cy="16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135165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17957"/>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textlink="">
      <xdr:nvSpPr>
        <xdr:cNvPr id="207" name="楕円 206">
          <a:extLst>
            <a:ext uri="{FF2B5EF4-FFF2-40B4-BE49-F238E27FC236}">
              <a16:creationId xmlns:a16="http://schemas.microsoft.com/office/drawing/2014/main" id="{00000000-0008-0000-0400-0000CF000000}"/>
            </a:ext>
          </a:extLst>
        </xdr:cNvPr>
        <xdr:cNvSpPr/>
      </xdr:nvSpPr>
      <xdr:spPr>
        <a:xfrm>
          <a:off x="4775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105427</xdr:rowOff>
    </xdr:from>
    <xdr:ext cx="762000" cy="259045"/>
    <xdr:sp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100693</xdr:rowOff>
    </xdr:from>
    <xdr:to>
      <xdr:col>20</xdr:col>
      <xdr:colOff>38100</xdr:colOff>
      <xdr:row>56</xdr:row>
      <xdr:rowOff>30843</xdr:rowOff>
    </xdr:to>
    <xdr:sp textlink="">
      <xdr:nvSpPr>
        <xdr:cNvPr id="209" name="楕円 208">
          <a:extLst>
            <a:ext uri="{FF2B5EF4-FFF2-40B4-BE49-F238E27FC236}">
              <a16:creationId xmlns:a16="http://schemas.microsoft.com/office/drawing/2014/main" id="{00000000-0008-0000-0400-0000D1000000}"/>
            </a:ext>
          </a:extLst>
        </xdr:cNvPr>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15620</xdr:rowOff>
    </xdr:from>
    <xdr:ext cx="736600" cy="259045"/>
    <xdr:sp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616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100693</xdr:rowOff>
    </xdr:from>
    <xdr:to>
      <xdr:col>15</xdr:col>
      <xdr:colOff>149225</xdr:colOff>
      <xdr:row>56</xdr:row>
      <xdr:rowOff>30843</xdr:rowOff>
    </xdr:to>
    <xdr:sp textlink="">
      <xdr:nvSpPr>
        <xdr:cNvPr id="211" name="楕円 210">
          <a:extLst>
            <a:ext uri="{FF2B5EF4-FFF2-40B4-BE49-F238E27FC236}">
              <a16:creationId xmlns:a16="http://schemas.microsoft.com/office/drawing/2014/main" id="{00000000-0008-0000-0400-0000D3000000}"/>
            </a:ext>
          </a:extLst>
        </xdr:cNvPr>
        <xdr:cNvSpPr/>
      </xdr:nvSpPr>
      <xdr:spPr>
        <a:xfrm>
          <a:off x="3048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15620</xdr:rowOff>
    </xdr:from>
    <xdr:ext cx="762000" cy="259045"/>
    <xdr:sp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1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textlink="">
      <xdr:nvSpPr>
        <xdr:cNvPr id="213" name="楕円 212">
          <a:extLst>
            <a:ext uri="{FF2B5EF4-FFF2-40B4-BE49-F238E27FC236}">
              <a16:creationId xmlns:a16="http://schemas.microsoft.com/office/drawing/2014/main" id="{00000000-0008-0000-0400-0000D5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23784</xdr:rowOff>
    </xdr:from>
    <xdr:ext cx="762000" cy="259045"/>
    <xdr:sp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textlink="">
      <xdr:nvSpPr>
        <xdr:cNvPr id="215" name="楕円 214">
          <a:extLst>
            <a:ext uri="{FF2B5EF4-FFF2-40B4-BE49-F238E27FC236}">
              <a16:creationId xmlns:a16="http://schemas.microsoft.com/office/drawing/2014/main" id="{00000000-0008-0000-0400-0000D7000000}"/>
            </a:ext>
          </a:extLst>
        </xdr:cNvPr>
        <xdr:cNvSpPr/>
      </xdr:nvSpPr>
      <xdr:spPr>
        <a:xfrm>
          <a:off x="1270000" y="951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170742</xdr:rowOff>
    </xdr:from>
    <xdr:ext cx="762000" cy="259045"/>
    <xdr:sp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前年から</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を上回っている。維持補修費が増加しており，耐用年数を経過し，老朽化した施設も多く維持補修に係る経費の増加が見込まれる。繰出金は前年度と同程度であったが制度運営の適正化を図るなど，普通会計の負担を減少させるよう努める。</a:t>
          </a:r>
        </a:p>
      </xdr:txBody>
    </xdr:sp>
    <xdr:clientData/>
  </xdr:twoCellAnchor>
  <xdr:oneCellAnchor>
    <xdr:from>
      <xdr:col>62</xdr:col>
      <xdr:colOff>6350</xdr:colOff>
      <xdr:row>49</xdr:row>
      <xdr:rowOff>107950</xdr:rowOff>
    </xdr:from>
    <xdr:ext cx="298543" cy="225703"/>
    <xdr:sp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105228</xdr:rowOff>
    </xdr:from>
    <xdr:to>
      <xdr:col>82</xdr:col>
      <xdr:colOff>107950</xdr:colOff>
      <xdr:row>59</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49328"/>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137885</xdr:rowOff>
    </xdr:from>
    <xdr:to>
      <xdr:col>78</xdr:col>
      <xdr:colOff>69850</xdr:colOff>
      <xdr:row>59</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819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39915</xdr:rowOff>
    </xdr:from>
    <xdr:to>
      <xdr:col>73</xdr:col>
      <xdr:colOff>180975</xdr:colOff>
      <xdr:row>58</xdr:row>
      <xdr:rowOff>137885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9840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39915</xdr:rowOff>
    </xdr:from>
    <xdr:to>
      <xdr:col>69</xdr:col>
      <xdr:colOff>92075</xdr:colOff>
      <xdr:row>59</xdr:row>
      <xdr:rowOff>31750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984015"/>
          <a:ext cx="889000" cy="16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70955</xdr:rowOff>
    </xdr:from>
    <xdr:ext cx="762000" cy="259045"/>
    <xdr:sp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54428</xdr:rowOff>
    </xdr:from>
    <xdr:to>
      <xdr:col>82</xdr:col>
      <xdr:colOff>158750</xdr:colOff>
      <xdr:row>58</xdr:row>
      <xdr:rowOff>156028</xdr:rowOff>
    </xdr:to>
    <xdr:sp textlink="">
      <xdr:nvSpPr>
        <xdr:cNvPr id="270" name="楕円 269">
          <a:extLst>
            <a:ext uri="{FF2B5EF4-FFF2-40B4-BE49-F238E27FC236}">
              <a16:creationId xmlns:a16="http://schemas.microsoft.com/office/drawing/2014/main" id="{00000000-0008-0000-0400-00000E010000}"/>
            </a:ext>
          </a:extLst>
        </xdr:cNvPr>
        <xdr:cNvSpPr/>
      </xdr:nvSpPr>
      <xdr:spPr>
        <a:xfrm>
          <a:off x="164592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26505</xdr:rowOff>
    </xdr:from>
    <xdr:ext cx="762000" cy="259045"/>
    <xdr:sp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70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textlink="">
      <xdr:nvSpPr>
        <xdr:cNvPr id="272" name="楕円 271">
          <a:extLst>
            <a:ext uri="{FF2B5EF4-FFF2-40B4-BE49-F238E27FC236}">
              <a16:creationId xmlns:a16="http://schemas.microsoft.com/office/drawing/2014/main" id="{00000000-0008-0000-0400-000010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87085</xdr:rowOff>
    </xdr:from>
    <xdr:to>
      <xdr:col>74</xdr:col>
      <xdr:colOff>31750</xdr:colOff>
      <xdr:row>59</xdr:row>
      <xdr:rowOff>17235</xdr:rowOff>
    </xdr:to>
    <xdr:sp textlink="">
      <xdr:nvSpPr>
        <xdr:cNvPr id="274" name="楕円 273">
          <a:extLst>
            <a:ext uri="{FF2B5EF4-FFF2-40B4-BE49-F238E27FC236}">
              <a16:creationId xmlns:a16="http://schemas.microsoft.com/office/drawing/2014/main" id="{00000000-0008-0000-0400-000012010000}"/>
            </a:ext>
          </a:extLst>
        </xdr:cNvPr>
        <xdr:cNvSpPr/>
      </xdr:nvSpPr>
      <xdr:spPr>
        <a:xfrm>
          <a:off x="14732000" y="1003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2012</xdr:rowOff>
    </xdr:from>
    <xdr:ext cx="762000" cy="259045"/>
    <xdr:sp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1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160565</xdr:rowOff>
    </xdr:from>
    <xdr:to>
      <xdr:col>69</xdr:col>
      <xdr:colOff>142875</xdr:colOff>
      <xdr:row>58</xdr:row>
      <xdr:rowOff>90715</xdr:rowOff>
    </xdr:to>
    <xdr:sp textlink="">
      <xdr:nvSpPr>
        <xdr:cNvPr id="276" name="楕円 275">
          <a:extLst>
            <a:ext uri="{FF2B5EF4-FFF2-40B4-BE49-F238E27FC236}">
              <a16:creationId xmlns:a16="http://schemas.microsoft.com/office/drawing/2014/main" id="{00000000-0008-0000-0400-000014010000}"/>
            </a:ext>
          </a:extLst>
        </xdr:cNvPr>
        <xdr:cNvSpPr/>
      </xdr:nvSpPr>
      <xdr:spPr>
        <a:xfrm>
          <a:off x="13843000" y="9933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75492</xdr:rowOff>
    </xdr:from>
    <xdr:ext cx="762000" cy="259045"/>
    <xdr:sp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textlink="">
      <xdr:nvSpPr>
        <xdr:cNvPr id="278" name="楕円 277">
          <a:extLst>
            <a:ext uri="{FF2B5EF4-FFF2-40B4-BE49-F238E27FC236}">
              <a16:creationId xmlns:a16="http://schemas.microsoft.com/office/drawing/2014/main" id="{00000000-0008-0000-0400-000016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ポイント減少し，類似団体平均を下回っている。今後も関係団体等への補助支出等について定期的に見直しを行い，事業効果や金額の精査に重点をおき，財政運営の適正化に努める。</a:t>
          </a:r>
        </a:p>
      </xdr:txBody>
    </xdr:sp>
    <xdr:clientData/>
  </xdr:twoCellAnchor>
  <xdr:oneCellAnchor>
    <xdr:from>
      <xdr:col>62</xdr:col>
      <xdr:colOff>6350</xdr:colOff>
      <xdr:row>29</xdr:row>
      <xdr:rowOff>107950</xdr:rowOff>
    </xdr:from>
    <xdr:ext cx="298543" cy="225703"/>
    <xdr:sp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12700</xdr:rowOff>
    </xdr:from>
    <xdr:to>
      <xdr:col>82</xdr:col>
      <xdr:colOff>107950</xdr:colOff>
      <xdr:row>36</xdr:row>
      <xdr:rowOff>35560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5671800" y="61849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17272</xdr:rowOff>
    </xdr:from>
    <xdr:to>
      <xdr:col>78</xdr:col>
      <xdr:colOff>69850</xdr:colOff>
      <xdr:row>36</xdr:row>
      <xdr:rowOff>35560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894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101854</xdr:rowOff>
    </xdr:from>
    <xdr:to>
      <xdr:col>73</xdr:col>
      <xdr:colOff>180975</xdr:colOff>
      <xdr:row>36</xdr:row>
      <xdr:rowOff>17272</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3893800" y="610260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101854</xdr:rowOff>
    </xdr:from>
    <xdr:to>
      <xdr:col>69</xdr:col>
      <xdr:colOff>92075</xdr:colOff>
      <xdr:row>35</xdr:row>
      <xdr:rowOff>170434</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0260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133350</xdr:rowOff>
    </xdr:from>
    <xdr:to>
      <xdr:col>82</xdr:col>
      <xdr:colOff>158750</xdr:colOff>
      <xdr:row>36</xdr:row>
      <xdr:rowOff>63500</xdr:rowOff>
    </xdr:to>
    <xdr:sp textlink="">
      <xdr:nvSpPr>
        <xdr:cNvPr id="328" name="楕円 327">
          <a:extLst>
            <a:ext uri="{FF2B5EF4-FFF2-40B4-BE49-F238E27FC236}">
              <a16:creationId xmlns:a16="http://schemas.microsoft.com/office/drawing/2014/main" id="{00000000-0008-0000-0400-000048010000}"/>
            </a:ext>
          </a:extLst>
        </xdr:cNvPr>
        <xdr:cNvSpPr/>
      </xdr:nvSpPr>
      <xdr:spPr>
        <a:xfrm>
          <a:off x="164592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149877</xdr:rowOff>
    </xdr:from>
    <xdr:ext cx="762000" cy="259045"/>
    <xdr:sp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156210</xdr:rowOff>
    </xdr:from>
    <xdr:to>
      <xdr:col>78</xdr:col>
      <xdr:colOff>120650</xdr:colOff>
      <xdr:row>36</xdr:row>
      <xdr:rowOff>86360</xdr:rowOff>
    </xdr:to>
    <xdr:sp textlink="">
      <xdr:nvSpPr>
        <xdr:cNvPr id="330" name="楕円 329">
          <a:extLst>
            <a:ext uri="{FF2B5EF4-FFF2-40B4-BE49-F238E27FC236}">
              <a16:creationId xmlns:a16="http://schemas.microsoft.com/office/drawing/2014/main" id="{00000000-0008-0000-0400-00004A010000}"/>
            </a:ext>
          </a:extLst>
        </xdr:cNvPr>
        <xdr:cNvSpPr/>
      </xdr:nvSpPr>
      <xdr:spPr>
        <a:xfrm>
          <a:off x="15621000" y="615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96537</xdr:rowOff>
    </xdr:from>
    <xdr:ext cx="736600" cy="259045"/>
    <xdr:sp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925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137922</xdr:rowOff>
    </xdr:from>
    <xdr:to>
      <xdr:col>74</xdr:col>
      <xdr:colOff>31750</xdr:colOff>
      <xdr:row>36</xdr:row>
      <xdr:rowOff>68072</xdr:rowOff>
    </xdr:to>
    <xdr:sp textlink="">
      <xdr:nvSpPr>
        <xdr:cNvPr id="332" name="楕円 331">
          <a:extLst>
            <a:ext uri="{FF2B5EF4-FFF2-40B4-BE49-F238E27FC236}">
              <a16:creationId xmlns:a16="http://schemas.microsoft.com/office/drawing/2014/main" id="{00000000-0008-0000-0400-00004C010000}"/>
            </a:ext>
          </a:extLst>
        </xdr:cNvPr>
        <xdr:cNvSpPr/>
      </xdr:nvSpPr>
      <xdr:spPr>
        <a:xfrm>
          <a:off x="14732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78249</xdr:rowOff>
    </xdr:from>
    <xdr:ext cx="762000" cy="259045"/>
    <xdr:sp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51054</xdr:rowOff>
    </xdr:from>
    <xdr:to>
      <xdr:col>69</xdr:col>
      <xdr:colOff>142875</xdr:colOff>
      <xdr:row>35</xdr:row>
      <xdr:rowOff>152654</xdr:rowOff>
    </xdr:to>
    <xdr:sp textlink="">
      <xdr:nvSpPr>
        <xdr:cNvPr id="334" name="楕円 333">
          <a:extLst>
            <a:ext uri="{FF2B5EF4-FFF2-40B4-BE49-F238E27FC236}">
              <a16:creationId xmlns:a16="http://schemas.microsoft.com/office/drawing/2014/main" id="{00000000-0008-0000-0400-00004E010000}"/>
            </a:ext>
          </a:extLst>
        </xdr:cNvPr>
        <xdr:cNvSpPr/>
      </xdr:nvSpPr>
      <xdr:spPr>
        <a:xfrm>
          <a:off x="13843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162831</xdr:rowOff>
    </xdr:from>
    <xdr:ext cx="762000" cy="259045"/>
    <xdr:sp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119634</xdr:rowOff>
    </xdr:from>
    <xdr:to>
      <xdr:col>65</xdr:col>
      <xdr:colOff>53975</xdr:colOff>
      <xdr:row>36</xdr:row>
      <xdr:rowOff>49784</xdr:rowOff>
    </xdr:to>
    <xdr:sp textlink="">
      <xdr:nvSpPr>
        <xdr:cNvPr id="336" name="楕円 335">
          <a:extLst>
            <a:ext uri="{FF2B5EF4-FFF2-40B4-BE49-F238E27FC236}">
              <a16:creationId xmlns:a16="http://schemas.microsoft.com/office/drawing/2014/main" id="{00000000-0008-0000-0400-000050010000}"/>
            </a:ext>
          </a:extLst>
        </xdr:cNvPr>
        <xdr:cNvSpPr/>
      </xdr:nvSpPr>
      <xdr:spPr>
        <a:xfrm>
          <a:off x="12954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59961</xdr:rowOff>
    </xdr:from>
    <xdr:ext cx="762000" cy="259045"/>
    <xdr:sp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類似団体平均とほぼ同水準で推移している。過去の大型事業の財源として借入した地方債の償還が進み，償還額が減少している。今後，新庁舎建設に係る借入などによる償還額の増加が見込まれるため，普通建設事業等の地方債を伴う事業については，計画的な執行に努め，公債費の平準化を図る。</a:t>
          </a:r>
        </a:p>
      </xdr:txBody>
    </xdr:sp>
    <xdr:clientData/>
  </xdr:twoCellAnchor>
  <xdr:oneCellAnchor>
    <xdr:from>
      <xdr:col>3</xdr:col>
      <xdr:colOff>123825</xdr:colOff>
      <xdr:row>69</xdr:row>
      <xdr:rowOff>107950</xdr:rowOff>
    </xdr:from>
    <xdr:ext cx="298543" cy="225703"/>
    <xdr:sp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42418</xdr:rowOff>
    </xdr:from>
    <xdr:to>
      <xdr:col>24</xdr:col>
      <xdr:colOff>25400</xdr:colOff>
      <xdr:row>77</xdr:row>
      <xdr:rowOff>101854</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24406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101854</xdr:rowOff>
    </xdr:from>
    <xdr:to>
      <xdr:col>19</xdr:col>
      <xdr:colOff>187325</xdr:colOff>
      <xdr:row>77</xdr:row>
      <xdr:rowOff>110998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3035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65278</xdr:rowOff>
    </xdr:from>
    <xdr:to>
      <xdr:col>15</xdr:col>
      <xdr:colOff>98425</xdr:colOff>
      <xdr:row>77</xdr:row>
      <xdr:rowOff>110998</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669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65278</xdr:rowOff>
    </xdr:from>
    <xdr:to>
      <xdr:col>11</xdr:col>
      <xdr:colOff>9525</xdr:colOff>
      <xdr:row>77</xdr:row>
      <xdr:rowOff>124713</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66928"/>
          <a:ext cx="889000" cy="59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80281</xdr:rowOff>
    </xdr:from>
    <xdr:ext cx="762000" cy="259045"/>
    <xdr:sp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textlink="">
      <xdr:nvSpPr>
        <xdr:cNvPr id="386" name="楕円 385">
          <a:extLst>
            <a:ext uri="{FF2B5EF4-FFF2-40B4-BE49-F238E27FC236}">
              <a16:creationId xmlns:a16="http://schemas.microsoft.com/office/drawing/2014/main" id="{00000000-0008-0000-0400-000082010000}"/>
            </a:ext>
          </a:extLst>
        </xdr:cNvPr>
        <xdr:cNvSpPr/>
      </xdr:nvSpPr>
      <xdr:spPr>
        <a:xfrm>
          <a:off x="4775200" y="13193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8145</xdr:rowOff>
    </xdr:from>
    <xdr:ext cx="762000" cy="259045"/>
    <xdr:sp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3038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51054</xdr:rowOff>
    </xdr:from>
    <xdr:to>
      <xdr:col>20</xdr:col>
      <xdr:colOff>38100</xdr:colOff>
      <xdr:row>77</xdr:row>
      <xdr:rowOff>152654</xdr:rowOff>
    </xdr:to>
    <xdr:sp textlink="">
      <xdr:nvSpPr>
        <xdr:cNvPr id="388" name="楕円 387">
          <a:extLst>
            <a:ext uri="{FF2B5EF4-FFF2-40B4-BE49-F238E27FC236}">
              <a16:creationId xmlns:a16="http://schemas.microsoft.com/office/drawing/2014/main" id="{00000000-0008-0000-0400-000084010000}"/>
            </a:ext>
          </a:extLst>
        </xdr:cNvPr>
        <xdr:cNvSpPr/>
      </xdr:nvSpPr>
      <xdr:spPr>
        <a:xfrm>
          <a:off x="3937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137431</xdr:rowOff>
    </xdr:from>
    <xdr:ext cx="736600" cy="259045"/>
    <xdr:sp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60198</xdr:rowOff>
    </xdr:from>
    <xdr:to>
      <xdr:col>15</xdr:col>
      <xdr:colOff>149225</xdr:colOff>
      <xdr:row>77</xdr:row>
      <xdr:rowOff>161798</xdr:rowOff>
    </xdr:to>
    <xdr:sp textlink="">
      <xdr:nvSpPr>
        <xdr:cNvPr id="390" name="楕円 389">
          <a:extLst>
            <a:ext uri="{FF2B5EF4-FFF2-40B4-BE49-F238E27FC236}">
              <a16:creationId xmlns:a16="http://schemas.microsoft.com/office/drawing/2014/main" id="{00000000-0008-0000-0400-000086010000}"/>
            </a:ext>
          </a:extLst>
        </xdr:cNvPr>
        <xdr:cNvSpPr/>
      </xdr:nvSpPr>
      <xdr:spPr>
        <a:xfrm>
          <a:off x="3048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146575</xdr:rowOff>
    </xdr:from>
    <xdr:ext cx="762000" cy="259045"/>
    <xdr:sp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34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14478</xdr:rowOff>
    </xdr:from>
    <xdr:to>
      <xdr:col>11</xdr:col>
      <xdr:colOff>60325</xdr:colOff>
      <xdr:row>77</xdr:row>
      <xdr:rowOff>116078</xdr:rowOff>
    </xdr:to>
    <xdr:sp textlink="">
      <xdr:nvSpPr>
        <xdr:cNvPr id="392" name="楕円 391">
          <a:extLst>
            <a:ext uri="{FF2B5EF4-FFF2-40B4-BE49-F238E27FC236}">
              <a16:creationId xmlns:a16="http://schemas.microsoft.com/office/drawing/2014/main" id="{00000000-0008-0000-0400-000088010000}"/>
            </a:ext>
          </a:extLst>
        </xdr:cNvPr>
        <xdr:cNvSpPr/>
      </xdr:nvSpPr>
      <xdr:spPr>
        <a:xfrm>
          <a:off x="21590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126255</xdr:rowOff>
    </xdr:from>
    <xdr:ext cx="762000" cy="259045"/>
    <xdr:sp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8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textlink="">
      <xdr:nvSpPr>
        <xdr:cNvPr id="394" name="楕円 393">
          <a:extLst>
            <a:ext uri="{FF2B5EF4-FFF2-40B4-BE49-F238E27FC236}">
              <a16:creationId xmlns:a16="http://schemas.microsoft.com/office/drawing/2014/main" id="{00000000-0008-0000-0400-00008A010000}"/>
            </a:ext>
          </a:extLst>
        </xdr:cNvPr>
        <xdr:cNvSpPr/>
      </xdr:nvSpPr>
      <xdr:spPr>
        <a:xfrm>
          <a:off x="12700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前年度から</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ポイント減少し，類似団体平均を下回った。平均以下の水準で推移するよう事務事業の見直しを行うとともに計画的な執行に努め，経費抑制・効率化を図る。</a:t>
          </a:r>
        </a:p>
      </xdr:txBody>
    </xdr:sp>
    <xdr:clientData/>
  </xdr:twoCellAnchor>
  <xdr:oneCellAnchor>
    <xdr:from>
      <xdr:col>62</xdr:col>
      <xdr:colOff>6350</xdr:colOff>
      <xdr:row>69</xdr:row>
      <xdr:rowOff>107950</xdr:rowOff>
    </xdr:from>
    <xdr:ext cx="298543" cy="225703"/>
    <xdr:sp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58420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11430"/>
          <a:ext cx="0" cy="10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98425</xdr:rowOff>
    </xdr:from>
    <xdr:to>
      <xdr:col>82</xdr:col>
      <xdr:colOff>107950</xdr:colOff>
      <xdr:row>77</xdr:row>
      <xdr:rowOff>6986</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128625"/>
          <a:ext cx="8382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59707</xdr:rowOff>
    </xdr:from>
    <xdr:ext cx="762000" cy="259045"/>
    <xdr:sp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089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87630</xdr:rowOff>
    </xdr:from>
    <xdr:to>
      <xdr:col>82</xdr:col>
      <xdr:colOff>158750</xdr:colOff>
      <xdr:row>77</xdr:row>
      <xdr:rowOff>17780</xdr:rowOff>
    </xdr:to>
    <xdr:sp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161289</xdr:rowOff>
    </xdr:from>
    <xdr:to>
      <xdr:col>78</xdr:col>
      <xdr:colOff>69850</xdr:colOff>
      <xdr:row>77</xdr:row>
      <xdr:rowOff>6986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3020039"/>
          <a:ext cx="889000" cy="18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1905</xdr:rowOff>
    </xdr:from>
    <xdr:to>
      <xdr:col>78</xdr:col>
      <xdr:colOff>120650</xdr:colOff>
      <xdr:row>76</xdr:row>
      <xdr:rowOff>103505</xdr:rowOff>
    </xdr:to>
    <xdr:sp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113682</xdr:rowOff>
    </xdr:from>
    <xdr:ext cx="736600" cy="259045"/>
    <xdr:sp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2800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115570</xdr:rowOff>
    </xdr:from>
    <xdr:to>
      <xdr:col>73</xdr:col>
      <xdr:colOff>180975</xdr:colOff>
      <xdr:row>75</xdr:row>
      <xdr:rowOff>161289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631420"/>
          <a:ext cx="889000" cy="38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99060</xdr:rowOff>
    </xdr:from>
    <xdr:to>
      <xdr:col>74</xdr:col>
      <xdr:colOff>31750</xdr:colOff>
      <xdr:row>76</xdr:row>
      <xdr:rowOff>29211</xdr:rowOff>
    </xdr:to>
    <xdr:sp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39387</xdr:rowOff>
    </xdr:from>
    <xdr:ext cx="762000" cy="259045"/>
    <xdr:sp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272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115570</xdr:rowOff>
    </xdr:from>
    <xdr:to>
      <xdr:col>69</xdr:col>
      <xdr:colOff>92075</xdr:colOff>
      <xdr:row>76</xdr:row>
      <xdr:rowOff>46989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631420"/>
          <a:ext cx="889000" cy="445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76200</xdr:rowOff>
    </xdr:from>
    <xdr:to>
      <xdr:col>69</xdr:col>
      <xdr:colOff>142875</xdr:colOff>
      <xdr:row>75</xdr:row>
      <xdr:rowOff>6350</xdr:rowOff>
    </xdr:to>
    <xdr:sp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162577</xdr:rowOff>
    </xdr:from>
    <xdr:ext cx="762000" cy="259045"/>
    <xdr:sp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xdr:rowOff>
    </xdr:from>
    <xdr:to>
      <xdr:col>65</xdr:col>
      <xdr:colOff>53975</xdr:colOff>
      <xdr:row>75</xdr:row>
      <xdr:rowOff>114935</xdr:rowOff>
    </xdr:to>
    <xdr:sp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125112</xdr:rowOff>
    </xdr:from>
    <xdr:ext cx="762000" cy="259045"/>
    <xdr:sp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47625</xdr:rowOff>
    </xdr:from>
    <xdr:to>
      <xdr:col>82</xdr:col>
      <xdr:colOff>158750</xdr:colOff>
      <xdr:row>76</xdr:row>
      <xdr:rowOff>149225</xdr:rowOff>
    </xdr:to>
    <xdr:sp textlink="">
      <xdr:nvSpPr>
        <xdr:cNvPr id="443" name="楕円 442">
          <a:extLst>
            <a:ext uri="{FF2B5EF4-FFF2-40B4-BE49-F238E27FC236}">
              <a16:creationId xmlns:a16="http://schemas.microsoft.com/office/drawing/2014/main" id="{00000000-0008-0000-0400-0000BB010000}"/>
            </a:ext>
          </a:extLst>
        </xdr:cNvPr>
        <xdr:cNvSpPr/>
      </xdr:nvSpPr>
      <xdr:spPr>
        <a:xfrm>
          <a:off x="16459200" y="1307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64152</xdr:rowOff>
    </xdr:from>
    <xdr:ext cx="762000" cy="259045"/>
    <xdr:sp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2922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127636</xdr:rowOff>
    </xdr:from>
    <xdr:to>
      <xdr:col>78</xdr:col>
      <xdr:colOff>120650</xdr:colOff>
      <xdr:row>77</xdr:row>
      <xdr:rowOff>57786</xdr:rowOff>
    </xdr:to>
    <xdr:sp textlink="">
      <xdr:nvSpPr>
        <xdr:cNvPr id="445" name="楕円 444">
          <a:extLst>
            <a:ext uri="{FF2B5EF4-FFF2-40B4-BE49-F238E27FC236}">
              <a16:creationId xmlns:a16="http://schemas.microsoft.com/office/drawing/2014/main" id="{00000000-0008-0000-0400-0000BD010000}"/>
            </a:ext>
          </a:extLst>
        </xdr:cNvPr>
        <xdr:cNvSpPr/>
      </xdr:nvSpPr>
      <xdr:spPr>
        <a:xfrm>
          <a:off x="15621000" y="1315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42563</xdr:rowOff>
    </xdr:from>
    <xdr:ext cx="736600" cy="259045"/>
    <xdr:sp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24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110490</xdr:rowOff>
    </xdr:from>
    <xdr:to>
      <xdr:col>74</xdr:col>
      <xdr:colOff>31750</xdr:colOff>
      <xdr:row>76</xdr:row>
      <xdr:rowOff>40639</xdr:rowOff>
    </xdr:to>
    <xdr:sp textlink="">
      <xdr:nvSpPr>
        <xdr:cNvPr id="447" name="楕円 446">
          <a:extLst>
            <a:ext uri="{FF2B5EF4-FFF2-40B4-BE49-F238E27FC236}">
              <a16:creationId xmlns:a16="http://schemas.microsoft.com/office/drawing/2014/main" id="{00000000-0008-0000-0400-0000BF010000}"/>
            </a:ext>
          </a:extLst>
        </xdr:cNvPr>
        <xdr:cNvSpPr/>
      </xdr:nvSpPr>
      <xdr:spPr>
        <a:xfrm>
          <a:off x="14732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25416</xdr:rowOff>
    </xdr:from>
    <xdr:ext cx="762000" cy="259045"/>
    <xdr:sp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0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64770</xdr:rowOff>
    </xdr:from>
    <xdr:to>
      <xdr:col>69</xdr:col>
      <xdr:colOff>142875</xdr:colOff>
      <xdr:row>73</xdr:row>
      <xdr:rowOff>166370</xdr:rowOff>
    </xdr:to>
    <xdr:sp textlink="">
      <xdr:nvSpPr>
        <xdr:cNvPr id="449" name="楕円 448">
          <a:extLst>
            <a:ext uri="{FF2B5EF4-FFF2-40B4-BE49-F238E27FC236}">
              <a16:creationId xmlns:a16="http://schemas.microsoft.com/office/drawing/2014/main" id="{00000000-0008-0000-0400-0000C1010000}"/>
            </a:ext>
          </a:extLst>
        </xdr:cNvPr>
        <xdr:cNvSpPr/>
      </xdr:nvSpPr>
      <xdr:spPr>
        <a:xfrm>
          <a:off x="13843000" y="1258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5097</xdr:rowOff>
    </xdr:from>
    <xdr:ext cx="762000" cy="259045"/>
    <xdr:sp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34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167639</xdr:rowOff>
    </xdr:from>
    <xdr:to>
      <xdr:col>65</xdr:col>
      <xdr:colOff>53975</xdr:colOff>
      <xdr:row>76</xdr:row>
      <xdr:rowOff>97789</xdr:rowOff>
    </xdr:to>
    <xdr:sp textlink="">
      <xdr:nvSpPr>
        <xdr:cNvPr id="451" name="楕円 450">
          <a:extLst>
            <a:ext uri="{FF2B5EF4-FFF2-40B4-BE49-F238E27FC236}">
              <a16:creationId xmlns:a16="http://schemas.microsoft.com/office/drawing/2014/main" id="{00000000-0008-0000-0400-0000C3010000}"/>
            </a:ext>
          </a:extLst>
        </xdr:cNvPr>
        <xdr:cNvSpPr/>
      </xdr:nvSpPr>
      <xdr:spPr>
        <a:xfrm>
          <a:off x="12954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82566</xdr:rowOff>
    </xdr:from>
    <xdr:ext cx="762000" cy="259045"/>
    <xdr:sp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39</xdr:col>
      <xdr:colOff>1066800</xdr:colOff>
      <xdr:row>0</xdr:row>
      <xdr:rowOff>0</xdr:rowOff>
    </xdr:from>
    <xdr:to>
      <xdr:col>41</xdr:col>
      <xdr:colOff>501650</xdr:colOff>
      <xdr:row>2</xdr:row>
      <xdr:rowOff>38100</xdr:rowOff>
    </xdr:to>
    <xdr:sp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125438</xdr:rowOff>
    </xdr:from>
    <xdr:to>
      <xdr:col>29</xdr:col>
      <xdr:colOff>127000</xdr:colOff>
      <xdr:row>18</xdr:row>
      <xdr:rowOff>92005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87713"/>
          <a:ext cx="647700" cy="138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92005</xdr:rowOff>
    </xdr:from>
    <xdr:to>
      <xdr:col>26</xdr:col>
      <xdr:colOff>50800</xdr:colOff>
      <xdr:row>18</xdr:row>
      <xdr:rowOff>134391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225730"/>
          <a:ext cx="698500" cy="423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134391</xdr:rowOff>
    </xdr:from>
    <xdr:to>
      <xdr:col>22</xdr:col>
      <xdr:colOff>114300</xdr:colOff>
      <xdr:row>18</xdr:row>
      <xdr:rowOff>153918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68116"/>
          <a:ext cx="698500" cy="195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153918</xdr:rowOff>
    </xdr:from>
    <xdr:to>
      <xdr:col>18</xdr:col>
      <xdr:colOff>177800</xdr:colOff>
      <xdr:row>19</xdr:row>
      <xdr:rowOff>11157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87643"/>
          <a:ext cx="698500" cy="286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40824</xdr:rowOff>
    </xdr:from>
    <xdr:to>
      <xdr:col>15</xdr:col>
      <xdr:colOff>101600</xdr:colOff>
      <xdr:row>17</xdr:row>
      <xdr:rowOff>142424</xdr:rowOff>
    </xdr:to>
    <xdr:sp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3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152601</xdr:rowOff>
    </xdr:from>
    <xdr:ext cx="762000" cy="259045"/>
    <xdr:sp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74638</xdr:rowOff>
    </xdr:from>
    <xdr:to>
      <xdr:col>29</xdr:col>
      <xdr:colOff>177800</xdr:colOff>
      <xdr:row>18</xdr:row>
      <xdr:rowOff>4788</xdr:rowOff>
    </xdr:to>
    <xdr:sp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369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46715</xdr:rowOff>
    </xdr:from>
    <xdr:ext cx="762000" cy="259045"/>
    <xdr:sp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08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41205</xdr:rowOff>
    </xdr:from>
    <xdr:to>
      <xdr:col>26</xdr:col>
      <xdr:colOff>101600</xdr:colOff>
      <xdr:row>18</xdr:row>
      <xdr:rowOff>142805</xdr:rowOff>
    </xdr:to>
    <xdr:sp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74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127582</xdr:rowOff>
    </xdr:from>
    <xdr:ext cx="736600" cy="259045"/>
    <xdr:sp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261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83591</xdr:rowOff>
    </xdr:from>
    <xdr:to>
      <xdr:col>22</xdr:col>
      <xdr:colOff>165100</xdr:colOff>
      <xdr:row>19</xdr:row>
      <xdr:rowOff>13741</xdr:rowOff>
    </xdr:to>
    <xdr:sp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2173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169968</xdr:rowOff>
    </xdr:from>
    <xdr:ext cx="762000" cy="259045"/>
    <xdr:sp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303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103118</xdr:rowOff>
    </xdr:from>
    <xdr:to>
      <xdr:col>19</xdr:col>
      <xdr:colOff>38100</xdr:colOff>
      <xdr:row>19</xdr:row>
      <xdr:rowOff>33268</xdr:rowOff>
    </xdr:to>
    <xdr:sp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2368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18045</xdr:rowOff>
    </xdr:from>
    <xdr:ext cx="762000" cy="259045"/>
    <xdr:sp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32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131807</xdr:rowOff>
    </xdr:from>
    <xdr:to>
      <xdr:col>15</xdr:col>
      <xdr:colOff>101600</xdr:colOff>
      <xdr:row>19</xdr:row>
      <xdr:rowOff>61957</xdr:rowOff>
    </xdr:to>
    <xdr:sp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655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46734</xdr:rowOff>
    </xdr:from>
    <xdr:ext cx="762000" cy="259045"/>
    <xdr:sp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35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259523</xdr:rowOff>
    </xdr:from>
    <xdr:to>
      <xdr:col>29</xdr:col>
      <xdr:colOff>127000</xdr:colOff>
      <xdr:row>35</xdr:row>
      <xdr:rowOff>288261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869873"/>
          <a:ext cx="647700" cy="28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244566</xdr:rowOff>
    </xdr:from>
    <xdr:to>
      <xdr:col>26</xdr:col>
      <xdr:colOff>50800</xdr:colOff>
      <xdr:row>35</xdr:row>
      <xdr:rowOff>259523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54916"/>
          <a:ext cx="698500" cy="14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140357</xdr:rowOff>
    </xdr:from>
    <xdr:to>
      <xdr:col>22</xdr:col>
      <xdr:colOff>114300</xdr:colOff>
      <xdr:row>35</xdr:row>
      <xdr:rowOff>244566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750707"/>
          <a:ext cx="698500" cy="1042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140357</xdr:rowOff>
    </xdr:from>
    <xdr:to>
      <xdr:col>18</xdr:col>
      <xdr:colOff>177800</xdr:colOff>
      <xdr:row>35</xdr:row>
      <xdr:rowOff>218309</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50707"/>
          <a:ext cx="698500" cy="779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224365</xdr:rowOff>
    </xdr:from>
    <xdr:ext cx="762000" cy="259045"/>
    <xdr:sp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53111</xdr:rowOff>
    </xdr:from>
    <xdr:to>
      <xdr:col>15</xdr:col>
      <xdr:colOff>101600</xdr:colOff>
      <xdr:row>35</xdr:row>
      <xdr:rowOff>154711</xdr:rowOff>
    </xdr:to>
    <xdr:sp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164888</xdr:rowOff>
    </xdr:from>
    <xdr:ext cx="762000" cy="259045"/>
    <xdr:sp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237461</xdr:rowOff>
    </xdr:from>
    <xdr:to>
      <xdr:col>29</xdr:col>
      <xdr:colOff>177800</xdr:colOff>
      <xdr:row>35</xdr:row>
      <xdr:rowOff>339061</xdr:rowOff>
    </xdr:to>
    <xdr:sp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478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209538</xdr:rowOff>
    </xdr:from>
    <xdr:ext cx="762000" cy="259045"/>
    <xdr:sp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1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208723</xdr:rowOff>
    </xdr:from>
    <xdr:to>
      <xdr:col>26</xdr:col>
      <xdr:colOff>101600</xdr:colOff>
      <xdr:row>35</xdr:row>
      <xdr:rowOff>310323</xdr:rowOff>
    </xdr:to>
    <xdr:sp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190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295100</xdr:rowOff>
    </xdr:from>
    <xdr:ext cx="736600" cy="259045"/>
    <xdr:sp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054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193766</xdr:rowOff>
    </xdr:from>
    <xdr:to>
      <xdr:col>22</xdr:col>
      <xdr:colOff>165100</xdr:colOff>
      <xdr:row>35</xdr:row>
      <xdr:rowOff>295366</xdr:rowOff>
    </xdr:to>
    <xdr:sp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041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280143</xdr:rowOff>
    </xdr:from>
    <xdr:ext cx="762000" cy="259045"/>
    <xdr:sp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90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89557</xdr:rowOff>
    </xdr:from>
    <xdr:to>
      <xdr:col>19</xdr:col>
      <xdr:colOff>38100</xdr:colOff>
      <xdr:row>35</xdr:row>
      <xdr:rowOff>191157</xdr:rowOff>
    </xdr:to>
    <xdr:sp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6999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201334</xdr:rowOff>
    </xdr:from>
    <xdr:ext cx="762000" cy="259045"/>
    <xdr:sp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468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167509</xdr:rowOff>
    </xdr:from>
    <xdr:to>
      <xdr:col>15</xdr:col>
      <xdr:colOff>101600</xdr:colOff>
      <xdr:row>35</xdr:row>
      <xdr:rowOff>269109</xdr:rowOff>
    </xdr:to>
    <xdr:sp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77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253886</xdr:rowOff>
    </xdr:from>
    <xdr:ext cx="762000" cy="259045"/>
    <xdr:sp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642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69,625
67,682
211.90
36,869,714
35,519,420
911,214
18,150,227
32,553,162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87253</xdr:rowOff>
    </xdr:from>
    <xdr:to>
      <xdr:col>24</xdr:col>
      <xdr:colOff>63500</xdr:colOff>
      <xdr:row>35</xdr:row>
      <xdr:rowOff>168749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088003"/>
          <a:ext cx="838200" cy="8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48615</xdr:rowOff>
    </xdr:from>
    <xdr:ext cx="534377" cy="259045"/>
    <xdr:sp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4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168749</xdr:rowOff>
    </xdr:from>
    <xdr:to>
      <xdr:col>19</xdr:col>
      <xdr:colOff>177800</xdr:colOff>
      <xdr:row>36</xdr:row>
      <xdr:rowOff>56392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169499"/>
          <a:ext cx="889000" cy="59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102858</xdr:rowOff>
    </xdr:from>
    <xdr:ext cx="534377" cy="259045"/>
    <xdr:sp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2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56392</xdr:rowOff>
    </xdr:from>
    <xdr:to>
      <xdr:col>15</xdr:col>
      <xdr:colOff>50800</xdr:colOff>
      <xdr:row>36</xdr:row>
      <xdr:rowOff>82321</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228592"/>
          <a:ext cx="889000" cy="25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108981</xdr:rowOff>
    </xdr:from>
    <xdr:ext cx="534377" cy="259045"/>
    <xdr:sp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281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82321</xdr:rowOff>
    </xdr:from>
    <xdr:to>
      <xdr:col>10</xdr:col>
      <xdr:colOff>114300</xdr:colOff>
      <xdr:row>36</xdr:row>
      <xdr:rowOff>100054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54521"/>
          <a:ext cx="889000" cy="17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127008</xdr:rowOff>
    </xdr:from>
    <xdr:ext cx="534377" cy="259045"/>
    <xdr:sp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29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61174</xdr:rowOff>
    </xdr:from>
    <xdr:to>
      <xdr:col>6</xdr:col>
      <xdr:colOff>38100</xdr:colOff>
      <xdr:row>35</xdr:row>
      <xdr:rowOff>162774</xdr:rowOff>
    </xdr:to>
    <xdr:sp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6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7851</xdr:rowOff>
    </xdr:from>
    <xdr:ext cx="534377" cy="259045"/>
    <xdr:sp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3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36453</xdr:rowOff>
    </xdr:from>
    <xdr:to>
      <xdr:col>24</xdr:col>
      <xdr:colOff>114300</xdr:colOff>
      <xdr:row>35</xdr:row>
      <xdr:rowOff>138053</xdr:rowOff>
    </xdr:to>
    <xdr:sp textlink="">
      <xdr:nvSpPr>
        <xdr:cNvPr id="82" name="楕円 81">
          <a:extLst>
            <a:ext uri="{FF2B5EF4-FFF2-40B4-BE49-F238E27FC236}">
              <a16:creationId xmlns:a16="http://schemas.microsoft.com/office/drawing/2014/main" id="{00000000-0008-0000-0600-000052000000}"/>
            </a:ext>
          </a:extLst>
        </xdr:cNvPr>
        <xdr:cNvSpPr/>
      </xdr:nvSpPr>
      <xdr:spPr>
        <a:xfrm>
          <a:off x="4584700" y="603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59330</xdr:rowOff>
    </xdr:from>
    <xdr:ext cx="534377" cy="259045"/>
    <xdr:sp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88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117949</xdr:rowOff>
    </xdr:from>
    <xdr:to>
      <xdr:col>20</xdr:col>
      <xdr:colOff>38100</xdr:colOff>
      <xdr:row>36</xdr:row>
      <xdr:rowOff>48099</xdr:rowOff>
    </xdr:to>
    <xdr:sp textlink="">
      <xdr:nvSpPr>
        <xdr:cNvPr id="84" name="楕円 83">
          <a:extLst>
            <a:ext uri="{FF2B5EF4-FFF2-40B4-BE49-F238E27FC236}">
              <a16:creationId xmlns:a16="http://schemas.microsoft.com/office/drawing/2014/main" id="{00000000-0008-0000-0600-000054000000}"/>
            </a:ext>
          </a:extLst>
        </xdr:cNvPr>
        <xdr:cNvSpPr/>
      </xdr:nvSpPr>
      <xdr:spPr>
        <a:xfrm>
          <a:off x="3746500" y="611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64626</xdr:rowOff>
    </xdr:from>
    <xdr:ext cx="534377" cy="259045"/>
    <xdr:sp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89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5592</xdr:rowOff>
    </xdr:from>
    <xdr:to>
      <xdr:col>15</xdr:col>
      <xdr:colOff>101600</xdr:colOff>
      <xdr:row>36</xdr:row>
      <xdr:rowOff>107192</xdr:rowOff>
    </xdr:to>
    <xdr:sp textlink="">
      <xdr:nvSpPr>
        <xdr:cNvPr id="86" name="楕円 85">
          <a:extLst>
            <a:ext uri="{FF2B5EF4-FFF2-40B4-BE49-F238E27FC236}">
              <a16:creationId xmlns:a16="http://schemas.microsoft.com/office/drawing/2014/main" id="{00000000-0008-0000-0600-000056000000}"/>
            </a:ext>
          </a:extLst>
        </xdr:cNvPr>
        <xdr:cNvSpPr/>
      </xdr:nvSpPr>
      <xdr:spPr>
        <a:xfrm>
          <a:off x="2857500" y="617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123719</xdr:rowOff>
    </xdr:from>
    <xdr:ext cx="534377" cy="259045"/>
    <xdr:sp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53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31521</xdr:rowOff>
    </xdr:from>
    <xdr:to>
      <xdr:col>10</xdr:col>
      <xdr:colOff>165100</xdr:colOff>
      <xdr:row>36</xdr:row>
      <xdr:rowOff>133121</xdr:rowOff>
    </xdr:to>
    <xdr:sp textlink="">
      <xdr:nvSpPr>
        <xdr:cNvPr id="88" name="楕円 87">
          <a:extLst>
            <a:ext uri="{FF2B5EF4-FFF2-40B4-BE49-F238E27FC236}">
              <a16:creationId xmlns:a16="http://schemas.microsoft.com/office/drawing/2014/main" id="{00000000-0008-0000-0600-000058000000}"/>
            </a:ext>
          </a:extLst>
        </xdr:cNvPr>
        <xdr:cNvSpPr/>
      </xdr:nvSpPr>
      <xdr:spPr>
        <a:xfrm>
          <a:off x="1968500" y="620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149648</xdr:rowOff>
    </xdr:from>
    <xdr:ext cx="534377" cy="259045"/>
    <xdr:sp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78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49254</xdr:rowOff>
    </xdr:from>
    <xdr:to>
      <xdr:col>6</xdr:col>
      <xdr:colOff>38100</xdr:colOff>
      <xdr:row>36</xdr:row>
      <xdr:rowOff>150854</xdr:rowOff>
    </xdr:to>
    <xdr:sp textlink="">
      <xdr:nvSpPr>
        <xdr:cNvPr id="90" name="楕円 89">
          <a:extLst>
            <a:ext uri="{FF2B5EF4-FFF2-40B4-BE49-F238E27FC236}">
              <a16:creationId xmlns:a16="http://schemas.microsoft.com/office/drawing/2014/main" id="{00000000-0008-0000-0600-00005A000000}"/>
            </a:ext>
          </a:extLst>
        </xdr:cNvPr>
        <xdr:cNvSpPr/>
      </xdr:nvSpPr>
      <xdr:spPr>
        <a:xfrm>
          <a:off x="1079500" y="6221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141981</xdr:rowOff>
    </xdr:from>
    <xdr:ext cx="534377" cy="259045"/>
    <xdr:sp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314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97441</xdr:rowOff>
    </xdr:from>
    <xdr:to>
      <xdr:col>24</xdr:col>
      <xdr:colOff>63500</xdr:colOff>
      <xdr:row>57</xdr:row>
      <xdr:rowOff>139602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98641"/>
          <a:ext cx="838200" cy="213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124667</xdr:rowOff>
    </xdr:from>
    <xdr:to>
      <xdr:col>19</xdr:col>
      <xdr:colOff>177800</xdr:colOff>
      <xdr:row>57</xdr:row>
      <xdr:rowOff>139602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908300" y="9897317"/>
          <a:ext cx="889000" cy="1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42914</xdr:rowOff>
    </xdr:from>
    <xdr:ext cx="534377" cy="259045"/>
    <xdr:sp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47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124667</xdr:rowOff>
    </xdr:from>
    <xdr:to>
      <xdr:col>15</xdr:col>
      <xdr:colOff>50800</xdr:colOff>
      <xdr:row>57</xdr:row>
      <xdr:rowOff>168961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897317"/>
          <a:ext cx="889000" cy="4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29231</xdr:rowOff>
    </xdr:from>
    <xdr:ext cx="534377" cy="259045"/>
    <xdr:sp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168961</xdr:rowOff>
    </xdr:from>
    <xdr:to>
      <xdr:col>10</xdr:col>
      <xdr:colOff>114300</xdr:colOff>
      <xdr:row>58</xdr:row>
      <xdr:rowOff>82202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941611"/>
          <a:ext cx="889000" cy="8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74624</xdr:rowOff>
    </xdr:from>
    <xdr:ext cx="534377" cy="259045"/>
    <xdr:sp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111586</xdr:rowOff>
    </xdr:from>
    <xdr:to>
      <xdr:col>6</xdr:col>
      <xdr:colOff>38100</xdr:colOff>
      <xdr:row>57</xdr:row>
      <xdr:rowOff>41736</xdr:rowOff>
    </xdr:to>
    <xdr:sp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1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58263</xdr:rowOff>
    </xdr:from>
    <xdr:ext cx="534377" cy="259045"/>
    <xdr:sp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8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46641</xdr:rowOff>
    </xdr:from>
    <xdr:to>
      <xdr:col>24</xdr:col>
      <xdr:colOff>114300</xdr:colOff>
      <xdr:row>56</xdr:row>
      <xdr:rowOff>148241</xdr:rowOff>
    </xdr:to>
    <xdr:sp textlink="">
      <xdr:nvSpPr>
        <xdr:cNvPr id="142" name="楕円 141">
          <a:extLst>
            <a:ext uri="{FF2B5EF4-FFF2-40B4-BE49-F238E27FC236}">
              <a16:creationId xmlns:a16="http://schemas.microsoft.com/office/drawing/2014/main" id="{00000000-0008-0000-0600-00008E000000}"/>
            </a:ext>
          </a:extLst>
        </xdr:cNvPr>
        <xdr:cNvSpPr/>
      </xdr:nvSpPr>
      <xdr:spPr>
        <a:xfrm>
          <a:off x="4584700" y="9647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69518</xdr:rowOff>
    </xdr:from>
    <xdr:ext cx="534377" cy="259045"/>
    <xdr:sp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499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88802</xdr:rowOff>
    </xdr:from>
    <xdr:to>
      <xdr:col>20</xdr:col>
      <xdr:colOff>38100</xdr:colOff>
      <xdr:row>58</xdr:row>
      <xdr:rowOff>18952</xdr:rowOff>
    </xdr:to>
    <xdr:sp textlink="">
      <xdr:nvSpPr>
        <xdr:cNvPr id="144" name="楕円 143">
          <a:extLst>
            <a:ext uri="{FF2B5EF4-FFF2-40B4-BE49-F238E27FC236}">
              <a16:creationId xmlns:a16="http://schemas.microsoft.com/office/drawing/2014/main" id="{00000000-0008-0000-0600-000090000000}"/>
            </a:ext>
          </a:extLst>
        </xdr:cNvPr>
        <xdr:cNvSpPr/>
      </xdr:nvSpPr>
      <xdr:spPr>
        <a:xfrm>
          <a:off x="3746500" y="986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10079</xdr:rowOff>
    </xdr:from>
    <xdr:ext cx="534377" cy="259045"/>
    <xdr:sp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954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73867</xdr:rowOff>
    </xdr:from>
    <xdr:to>
      <xdr:col>15</xdr:col>
      <xdr:colOff>101600</xdr:colOff>
      <xdr:row>58</xdr:row>
      <xdr:rowOff>4017</xdr:rowOff>
    </xdr:to>
    <xdr:sp textlink="">
      <xdr:nvSpPr>
        <xdr:cNvPr id="146" name="楕円 145">
          <a:extLst>
            <a:ext uri="{FF2B5EF4-FFF2-40B4-BE49-F238E27FC236}">
              <a16:creationId xmlns:a16="http://schemas.microsoft.com/office/drawing/2014/main" id="{00000000-0008-0000-0600-000092000000}"/>
            </a:ext>
          </a:extLst>
        </xdr:cNvPr>
        <xdr:cNvSpPr/>
      </xdr:nvSpPr>
      <xdr:spPr>
        <a:xfrm>
          <a:off x="2857500" y="984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166594</xdr:rowOff>
    </xdr:from>
    <xdr:ext cx="534377" cy="259045"/>
    <xdr:sp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939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118161</xdr:rowOff>
    </xdr:from>
    <xdr:to>
      <xdr:col>10</xdr:col>
      <xdr:colOff>165100</xdr:colOff>
      <xdr:row>58</xdr:row>
      <xdr:rowOff>48311</xdr:rowOff>
    </xdr:to>
    <xdr:sp textlink="">
      <xdr:nvSpPr>
        <xdr:cNvPr id="148" name="楕円 147">
          <a:extLst>
            <a:ext uri="{FF2B5EF4-FFF2-40B4-BE49-F238E27FC236}">
              <a16:creationId xmlns:a16="http://schemas.microsoft.com/office/drawing/2014/main" id="{00000000-0008-0000-0600-000094000000}"/>
            </a:ext>
          </a:extLst>
        </xdr:cNvPr>
        <xdr:cNvSpPr/>
      </xdr:nvSpPr>
      <xdr:spPr>
        <a:xfrm>
          <a:off x="1968500" y="9890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39438</xdr:rowOff>
    </xdr:from>
    <xdr:ext cx="534377" cy="259045"/>
    <xdr:sp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983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31402</xdr:rowOff>
    </xdr:from>
    <xdr:to>
      <xdr:col>6</xdr:col>
      <xdr:colOff>38100</xdr:colOff>
      <xdr:row>58</xdr:row>
      <xdr:rowOff>133002</xdr:rowOff>
    </xdr:to>
    <xdr:sp textlink="">
      <xdr:nvSpPr>
        <xdr:cNvPr id="150" name="楕円 149">
          <a:extLst>
            <a:ext uri="{FF2B5EF4-FFF2-40B4-BE49-F238E27FC236}">
              <a16:creationId xmlns:a16="http://schemas.microsoft.com/office/drawing/2014/main" id="{00000000-0008-0000-0600-000096000000}"/>
            </a:ext>
          </a:extLst>
        </xdr:cNvPr>
        <xdr:cNvSpPr/>
      </xdr:nvSpPr>
      <xdr:spPr>
        <a:xfrm>
          <a:off x="1079500" y="997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124129</xdr:rowOff>
    </xdr:from>
    <xdr:ext cx="534377" cy="259045"/>
    <xdr:sp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1006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122822</xdr:rowOff>
    </xdr:from>
    <xdr:to>
      <xdr:col>24</xdr:col>
      <xdr:colOff>63500</xdr:colOff>
      <xdr:row>77</xdr:row>
      <xdr:rowOff>137413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3797300" y="13324472"/>
          <a:ext cx="838200" cy="1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86262</xdr:rowOff>
    </xdr:from>
    <xdr:ext cx="469744" cy="259045"/>
    <xdr:sp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8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122822</xdr:rowOff>
    </xdr:from>
    <xdr:to>
      <xdr:col>19</xdr:col>
      <xdr:colOff>177800</xdr:colOff>
      <xdr:row>78</xdr:row>
      <xdr:rowOff>7950</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908300" y="13324472"/>
          <a:ext cx="889000" cy="5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62031</xdr:rowOff>
    </xdr:from>
    <xdr:ext cx="469744" cy="259045"/>
    <xdr:sp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43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7950</xdr:rowOff>
    </xdr:from>
    <xdr:to>
      <xdr:col>15</xdr:col>
      <xdr:colOff>50800</xdr:colOff>
      <xdr:row>78</xdr:row>
      <xdr:rowOff>28524</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38105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60913</xdr:rowOff>
    </xdr:from>
    <xdr:ext cx="469744" cy="259045"/>
    <xdr:sp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09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22961</xdr:rowOff>
    </xdr:from>
    <xdr:to>
      <xdr:col>10</xdr:col>
      <xdr:colOff>114300</xdr:colOff>
      <xdr:row>78</xdr:row>
      <xdr:rowOff>28524</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a:off x="1130300" y="13396061"/>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66515</xdr:rowOff>
    </xdr:from>
    <xdr:ext cx="469744" cy="259045"/>
    <xdr:sp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09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33007</xdr:rowOff>
    </xdr:from>
    <xdr:to>
      <xdr:col>6</xdr:col>
      <xdr:colOff>38100</xdr:colOff>
      <xdr:row>77</xdr:row>
      <xdr:rowOff>134607</xdr:rowOff>
    </xdr:to>
    <xdr:sp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151134</xdr:rowOff>
    </xdr:from>
    <xdr:ext cx="469744" cy="259045"/>
    <xdr:sp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86613</xdr:rowOff>
    </xdr:from>
    <xdr:to>
      <xdr:col>24</xdr:col>
      <xdr:colOff>114300</xdr:colOff>
      <xdr:row>78</xdr:row>
      <xdr:rowOff>16763</xdr:rowOff>
    </xdr:to>
    <xdr:sp textlink="">
      <xdr:nvSpPr>
        <xdr:cNvPr id="199" name="楕円 198">
          <a:extLst>
            <a:ext uri="{FF2B5EF4-FFF2-40B4-BE49-F238E27FC236}">
              <a16:creationId xmlns:a16="http://schemas.microsoft.com/office/drawing/2014/main" id="{00000000-0008-0000-0600-0000C7000000}"/>
            </a:ext>
          </a:extLst>
        </xdr:cNvPr>
        <xdr:cNvSpPr/>
      </xdr:nvSpPr>
      <xdr:spPr>
        <a:xfrm>
          <a:off x="4584700" y="1328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109490</xdr:rowOff>
    </xdr:from>
    <xdr:ext cx="469744" cy="259045"/>
    <xdr:sp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139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72022</xdr:rowOff>
    </xdr:from>
    <xdr:to>
      <xdr:col>20</xdr:col>
      <xdr:colOff>38100</xdr:colOff>
      <xdr:row>78</xdr:row>
      <xdr:rowOff>2172</xdr:rowOff>
    </xdr:to>
    <xdr:sp textlink="">
      <xdr:nvSpPr>
        <xdr:cNvPr id="201" name="楕円 200">
          <a:extLst>
            <a:ext uri="{FF2B5EF4-FFF2-40B4-BE49-F238E27FC236}">
              <a16:creationId xmlns:a16="http://schemas.microsoft.com/office/drawing/2014/main" id="{00000000-0008-0000-0600-0000C9000000}"/>
            </a:ext>
          </a:extLst>
        </xdr:cNvPr>
        <xdr:cNvSpPr/>
      </xdr:nvSpPr>
      <xdr:spPr>
        <a:xfrm>
          <a:off x="3746500" y="132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18699</xdr:rowOff>
    </xdr:from>
    <xdr:ext cx="469744" cy="259045"/>
    <xdr:sp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3048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128600</xdr:rowOff>
    </xdr:from>
    <xdr:to>
      <xdr:col>15</xdr:col>
      <xdr:colOff>101600</xdr:colOff>
      <xdr:row>78</xdr:row>
      <xdr:rowOff>58750</xdr:rowOff>
    </xdr:to>
    <xdr:sp textlink="">
      <xdr:nvSpPr>
        <xdr:cNvPr id="203" name="楕円 202">
          <a:extLst>
            <a:ext uri="{FF2B5EF4-FFF2-40B4-BE49-F238E27FC236}">
              <a16:creationId xmlns:a16="http://schemas.microsoft.com/office/drawing/2014/main" id="{00000000-0008-0000-0600-0000CB000000}"/>
            </a:ext>
          </a:extLst>
        </xdr:cNvPr>
        <xdr:cNvSpPr/>
      </xdr:nvSpPr>
      <xdr:spPr>
        <a:xfrm>
          <a:off x="2857500" y="133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49877</xdr:rowOff>
    </xdr:from>
    <xdr:ext cx="469744" cy="259045"/>
    <xdr:sp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3422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149174</xdr:rowOff>
    </xdr:from>
    <xdr:to>
      <xdr:col>10</xdr:col>
      <xdr:colOff>165100</xdr:colOff>
      <xdr:row>78</xdr:row>
      <xdr:rowOff>79324</xdr:rowOff>
    </xdr:to>
    <xdr:sp textlink="">
      <xdr:nvSpPr>
        <xdr:cNvPr id="205" name="楕円 204">
          <a:extLst>
            <a:ext uri="{FF2B5EF4-FFF2-40B4-BE49-F238E27FC236}">
              <a16:creationId xmlns:a16="http://schemas.microsoft.com/office/drawing/2014/main" id="{00000000-0008-0000-0600-0000CD000000}"/>
            </a:ext>
          </a:extLst>
        </xdr:cNvPr>
        <xdr:cNvSpPr/>
      </xdr:nvSpPr>
      <xdr:spPr>
        <a:xfrm>
          <a:off x="1968500" y="1335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70451</xdr:rowOff>
    </xdr:from>
    <xdr:ext cx="469744" cy="259045"/>
    <xdr:sp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3443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143611</xdr:rowOff>
    </xdr:from>
    <xdr:to>
      <xdr:col>6</xdr:col>
      <xdr:colOff>38100</xdr:colOff>
      <xdr:row>78</xdr:row>
      <xdr:rowOff>73761</xdr:rowOff>
    </xdr:to>
    <xdr:sp textlink="">
      <xdr:nvSpPr>
        <xdr:cNvPr id="207" name="楕円 206">
          <a:extLst>
            <a:ext uri="{FF2B5EF4-FFF2-40B4-BE49-F238E27FC236}">
              <a16:creationId xmlns:a16="http://schemas.microsoft.com/office/drawing/2014/main" id="{00000000-0008-0000-0600-0000CF000000}"/>
            </a:ext>
          </a:extLst>
        </xdr:cNvPr>
        <xdr:cNvSpPr/>
      </xdr:nvSpPr>
      <xdr:spPr>
        <a:xfrm>
          <a:off x="1079500" y="1334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64888</xdr:rowOff>
    </xdr:from>
    <xdr:ext cx="469744" cy="259045"/>
    <xdr:sp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343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156527</xdr:rowOff>
    </xdr:from>
    <xdr:to>
      <xdr:col>24</xdr:col>
      <xdr:colOff>63500</xdr:colOff>
      <xdr:row>95</xdr:row>
      <xdr:rowOff>145580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272827"/>
          <a:ext cx="838200" cy="160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145580</xdr:rowOff>
    </xdr:from>
    <xdr:to>
      <xdr:col>19</xdr:col>
      <xdr:colOff>177800</xdr:colOff>
      <xdr:row>96</xdr:row>
      <xdr:rowOff>52515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433330"/>
          <a:ext cx="889000" cy="78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25976</xdr:rowOff>
    </xdr:from>
    <xdr:ext cx="599010" cy="259045"/>
    <xdr:sp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422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41884</xdr:rowOff>
    </xdr:from>
    <xdr:to>
      <xdr:col>15</xdr:col>
      <xdr:colOff>50800</xdr:colOff>
      <xdr:row>96</xdr:row>
      <xdr:rowOff>52515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329634"/>
          <a:ext cx="889000" cy="182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41884</xdr:rowOff>
    </xdr:from>
    <xdr:to>
      <xdr:col>10</xdr:col>
      <xdr:colOff>114300</xdr:colOff>
      <xdr:row>97</xdr:row>
      <xdr:rowOff>15202</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329634"/>
          <a:ext cx="889000" cy="316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125197</xdr:rowOff>
    </xdr:from>
    <xdr:to>
      <xdr:col>6</xdr:col>
      <xdr:colOff>38100</xdr:colOff>
      <xdr:row>96</xdr:row>
      <xdr:rowOff>55347</xdr:rowOff>
    </xdr:to>
    <xdr:sp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71874</xdr:rowOff>
    </xdr:from>
    <xdr:ext cx="599010" cy="259045"/>
    <xdr:sp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18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105727</xdr:rowOff>
    </xdr:from>
    <xdr:to>
      <xdr:col>24</xdr:col>
      <xdr:colOff>114300</xdr:colOff>
      <xdr:row>95</xdr:row>
      <xdr:rowOff>35877</xdr:rowOff>
    </xdr:to>
    <xdr:sp textlink="">
      <xdr:nvSpPr>
        <xdr:cNvPr id="257" name="楕円 256">
          <a:extLst>
            <a:ext uri="{FF2B5EF4-FFF2-40B4-BE49-F238E27FC236}">
              <a16:creationId xmlns:a16="http://schemas.microsoft.com/office/drawing/2014/main" id="{00000000-0008-0000-0600-000001010000}"/>
            </a:ext>
          </a:extLst>
        </xdr:cNvPr>
        <xdr:cNvSpPr/>
      </xdr:nvSpPr>
      <xdr:spPr>
        <a:xfrm>
          <a:off x="4584700" y="1622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128604</xdr:rowOff>
    </xdr:from>
    <xdr:ext cx="599010" cy="259045"/>
    <xdr:sp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07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94780</xdr:rowOff>
    </xdr:from>
    <xdr:to>
      <xdr:col>20</xdr:col>
      <xdr:colOff>38100</xdr:colOff>
      <xdr:row>96</xdr:row>
      <xdr:rowOff>24930</xdr:rowOff>
    </xdr:to>
    <xdr:sp textlink="">
      <xdr:nvSpPr>
        <xdr:cNvPr id="259" name="楕円 258">
          <a:extLst>
            <a:ext uri="{FF2B5EF4-FFF2-40B4-BE49-F238E27FC236}">
              <a16:creationId xmlns:a16="http://schemas.microsoft.com/office/drawing/2014/main" id="{00000000-0008-0000-0600-000003010000}"/>
            </a:ext>
          </a:extLst>
        </xdr:cNvPr>
        <xdr:cNvSpPr/>
      </xdr:nvSpPr>
      <xdr:spPr>
        <a:xfrm>
          <a:off x="3746500" y="1638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16057</xdr:rowOff>
    </xdr:from>
    <xdr:ext cx="599010" cy="259045"/>
    <xdr:sp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47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1715</xdr:rowOff>
    </xdr:from>
    <xdr:to>
      <xdr:col>15</xdr:col>
      <xdr:colOff>101600</xdr:colOff>
      <xdr:row>96</xdr:row>
      <xdr:rowOff>103315</xdr:rowOff>
    </xdr:to>
    <xdr:sp textlink="">
      <xdr:nvSpPr>
        <xdr:cNvPr id="261" name="楕円 260">
          <a:extLst>
            <a:ext uri="{FF2B5EF4-FFF2-40B4-BE49-F238E27FC236}">
              <a16:creationId xmlns:a16="http://schemas.microsoft.com/office/drawing/2014/main" id="{00000000-0008-0000-0600-000005010000}"/>
            </a:ext>
          </a:extLst>
        </xdr:cNvPr>
        <xdr:cNvSpPr/>
      </xdr:nvSpPr>
      <xdr:spPr>
        <a:xfrm>
          <a:off x="2857500" y="1646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119842</xdr:rowOff>
    </xdr:from>
    <xdr:ext cx="534377" cy="259045"/>
    <xdr:sp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1111" y="1623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162534</xdr:rowOff>
    </xdr:from>
    <xdr:to>
      <xdr:col>10</xdr:col>
      <xdr:colOff>165100</xdr:colOff>
      <xdr:row>95</xdr:row>
      <xdr:rowOff>92684</xdr:rowOff>
    </xdr:to>
    <xdr:sp textlink="">
      <xdr:nvSpPr>
        <xdr:cNvPr id="263" name="楕円 262">
          <a:extLst>
            <a:ext uri="{FF2B5EF4-FFF2-40B4-BE49-F238E27FC236}">
              <a16:creationId xmlns:a16="http://schemas.microsoft.com/office/drawing/2014/main" id="{00000000-0008-0000-0600-000007010000}"/>
            </a:ext>
          </a:extLst>
        </xdr:cNvPr>
        <xdr:cNvSpPr/>
      </xdr:nvSpPr>
      <xdr:spPr>
        <a:xfrm>
          <a:off x="1968500" y="16278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109211</xdr:rowOff>
    </xdr:from>
    <xdr:ext cx="599010" cy="259045"/>
    <xdr:sp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6054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135852</xdr:rowOff>
    </xdr:from>
    <xdr:to>
      <xdr:col>6</xdr:col>
      <xdr:colOff>38100</xdr:colOff>
      <xdr:row>97</xdr:row>
      <xdr:rowOff>66002</xdr:rowOff>
    </xdr:to>
    <xdr:sp textlink="">
      <xdr:nvSpPr>
        <xdr:cNvPr id="265" name="楕円 264">
          <a:extLst>
            <a:ext uri="{FF2B5EF4-FFF2-40B4-BE49-F238E27FC236}">
              <a16:creationId xmlns:a16="http://schemas.microsoft.com/office/drawing/2014/main" id="{00000000-0008-0000-0600-000009010000}"/>
            </a:ext>
          </a:extLst>
        </xdr:cNvPr>
        <xdr:cNvSpPr/>
      </xdr:nvSpPr>
      <xdr:spPr>
        <a:xfrm>
          <a:off x="1079500" y="1659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57129</xdr:rowOff>
    </xdr:from>
    <xdr:ext cx="534377" cy="259045"/>
    <xdr:sp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687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87724</xdr:rowOff>
    </xdr:from>
    <xdr:to>
      <xdr:col>55</xdr:col>
      <xdr:colOff>0</xdr:colOff>
      <xdr:row>37</xdr:row>
      <xdr:rowOff>19258</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259924"/>
          <a:ext cx="838200" cy="102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44500</xdr:rowOff>
    </xdr:from>
    <xdr:ext cx="534377" cy="259045"/>
    <xdr:sp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045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49784</xdr:rowOff>
    </xdr:from>
    <xdr:to>
      <xdr:col>50</xdr:col>
      <xdr:colOff>114300</xdr:colOff>
      <xdr:row>36</xdr:row>
      <xdr:rowOff>87724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221984"/>
          <a:ext cx="889000" cy="37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132023</xdr:rowOff>
    </xdr:from>
    <xdr:ext cx="534377" cy="259045"/>
    <xdr:sp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596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49784</xdr:rowOff>
    </xdr:from>
    <xdr:to>
      <xdr:col>45</xdr:col>
      <xdr:colOff>177800</xdr:colOff>
      <xdr:row>36</xdr:row>
      <xdr:rowOff>126289</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221984"/>
          <a:ext cx="889000" cy="7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104703</xdr:rowOff>
    </xdr:from>
    <xdr:ext cx="534377" cy="259045"/>
    <xdr:sp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149263</xdr:rowOff>
    </xdr:from>
    <xdr:to>
      <xdr:col>41</xdr:col>
      <xdr:colOff>50800</xdr:colOff>
      <xdr:row>36</xdr:row>
      <xdr:rowOff>126289</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464213"/>
          <a:ext cx="889000" cy="83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154281</xdr:rowOff>
    </xdr:from>
    <xdr:ext cx="534377" cy="259045"/>
    <xdr:sp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598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152993</xdr:rowOff>
    </xdr:from>
    <xdr:ext cx="599010" cy="259045"/>
    <xdr:sp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139908</xdr:rowOff>
    </xdr:from>
    <xdr:to>
      <xdr:col>55</xdr:col>
      <xdr:colOff>50800</xdr:colOff>
      <xdr:row>37</xdr:row>
      <xdr:rowOff>70058</xdr:rowOff>
    </xdr:to>
    <xdr:sp textlink="">
      <xdr:nvSpPr>
        <xdr:cNvPr id="314" name="楕円 313">
          <a:extLst>
            <a:ext uri="{FF2B5EF4-FFF2-40B4-BE49-F238E27FC236}">
              <a16:creationId xmlns:a16="http://schemas.microsoft.com/office/drawing/2014/main" id="{00000000-0008-0000-0600-00003A010000}"/>
            </a:ext>
          </a:extLst>
        </xdr:cNvPr>
        <xdr:cNvSpPr/>
      </xdr:nvSpPr>
      <xdr:spPr>
        <a:xfrm>
          <a:off x="10426700" y="6312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118335</xdr:rowOff>
    </xdr:from>
    <xdr:ext cx="534377" cy="259045"/>
    <xdr:sp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290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36924</xdr:rowOff>
    </xdr:from>
    <xdr:to>
      <xdr:col>50</xdr:col>
      <xdr:colOff>165100</xdr:colOff>
      <xdr:row>36</xdr:row>
      <xdr:rowOff>138524</xdr:rowOff>
    </xdr:to>
    <xdr:sp textlink="">
      <xdr:nvSpPr>
        <xdr:cNvPr id="316" name="楕円 315">
          <a:extLst>
            <a:ext uri="{FF2B5EF4-FFF2-40B4-BE49-F238E27FC236}">
              <a16:creationId xmlns:a16="http://schemas.microsoft.com/office/drawing/2014/main" id="{00000000-0008-0000-0600-00003C010000}"/>
            </a:ext>
          </a:extLst>
        </xdr:cNvPr>
        <xdr:cNvSpPr/>
      </xdr:nvSpPr>
      <xdr:spPr>
        <a:xfrm>
          <a:off x="9588500" y="6209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129651</xdr:rowOff>
    </xdr:from>
    <xdr:ext cx="534377" cy="259045"/>
    <xdr:sp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301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170434</xdr:rowOff>
    </xdr:from>
    <xdr:to>
      <xdr:col>46</xdr:col>
      <xdr:colOff>38100</xdr:colOff>
      <xdr:row>36</xdr:row>
      <xdr:rowOff>100584</xdr:rowOff>
    </xdr:to>
    <xdr:sp textlink="">
      <xdr:nvSpPr>
        <xdr:cNvPr id="318" name="楕円 317">
          <a:extLst>
            <a:ext uri="{FF2B5EF4-FFF2-40B4-BE49-F238E27FC236}">
              <a16:creationId xmlns:a16="http://schemas.microsoft.com/office/drawing/2014/main" id="{00000000-0008-0000-0600-00003E010000}"/>
            </a:ext>
          </a:extLst>
        </xdr:cNvPr>
        <xdr:cNvSpPr/>
      </xdr:nvSpPr>
      <xdr:spPr>
        <a:xfrm>
          <a:off x="8699500" y="617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117111</xdr:rowOff>
    </xdr:from>
    <xdr:ext cx="534377" cy="259045"/>
    <xdr:sp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4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75489</xdr:rowOff>
    </xdr:from>
    <xdr:to>
      <xdr:col>41</xdr:col>
      <xdr:colOff>101600</xdr:colOff>
      <xdr:row>37</xdr:row>
      <xdr:rowOff>5639</xdr:rowOff>
    </xdr:to>
    <xdr:sp textlink="">
      <xdr:nvSpPr>
        <xdr:cNvPr id="320" name="楕円 319">
          <a:extLst>
            <a:ext uri="{FF2B5EF4-FFF2-40B4-BE49-F238E27FC236}">
              <a16:creationId xmlns:a16="http://schemas.microsoft.com/office/drawing/2014/main" id="{00000000-0008-0000-0600-000040010000}"/>
            </a:ext>
          </a:extLst>
        </xdr:cNvPr>
        <xdr:cNvSpPr/>
      </xdr:nvSpPr>
      <xdr:spPr>
        <a:xfrm>
          <a:off x="7810500" y="62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168216</xdr:rowOff>
    </xdr:from>
    <xdr:ext cx="534377" cy="259045"/>
    <xdr:sp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3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98463</xdr:rowOff>
    </xdr:from>
    <xdr:to>
      <xdr:col>36</xdr:col>
      <xdr:colOff>165100</xdr:colOff>
      <xdr:row>32</xdr:row>
      <xdr:rowOff>28613</xdr:rowOff>
    </xdr:to>
    <xdr:sp textlink="">
      <xdr:nvSpPr>
        <xdr:cNvPr id="322" name="楕円 321">
          <a:extLst>
            <a:ext uri="{FF2B5EF4-FFF2-40B4-BE49-F238E27FC236}">
              <a16:creationId xmlns:a16="http://schemas.microsoft.com/office/drawing/2014/main" id="{00000000-0008-0000-0600-000042010000}"/>
            </a:ext>
          </a:extLst>
        </xdr:cNvPr>
        <xdr:cNvSpPr/>
      </xdr:nvSpPr>
      <xdr:spPr>
        <a:xfrm>
          <a:off x="6921500" y="5413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19740</xdr:rowOff>
    </xdr:from>
    <xdr:ext cx="599010" cy="259045"/>
    <xdr:sp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506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98830</xdr:rowOff>
    </xdr:from>
    <xdr:to>
      <xdr:col>55</xdr:col>
      <xdr:colOff>0</xdr:colOff>
      <xdr:row>59</xdr:row>
      <xdr:rowOff>74974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014230"/>
          <a:ext cx="838200" cy="117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84227</xdr:rowOff>
    </xdr:from>
    <xdr:ext cx="534377" cy="259045"/>
    <xdr:sp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1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162968</xdr:rowOff>
    </xdr:from>
    <xdr:to>
      <xdr:col>50</xdr:col>
      <xdr:colOff>114300</xdr:colOff>
      <xdr:row>59</xdr:row>
      <xdr:rowOff>74974</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421268"/>
          <a:ext cx="889000" cy="769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162968</xdr:rowOff>
    </xdr:from>
    <xdr:to>
      <xdr:col>45</xdr:col>
      <xdr:colOff>177800</xdr:colOff>
      <xdr:row>58</xdr:row>
      <xdr:rowOff>73961</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421268"/>
          <a:ext cx="889000" cy="59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99723</xdr:rowOff>
    </xdr:from>
    <xdr:ext cx="534377" cy="259045"/>
    <xdr:sp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72263</xdr:rowOff>
    </xdr:from>
    <xdr:to>
      <xdr:col>41</xdr:col>
      <xdr:colOff>50800</xdr:colOff>
      <xdr:row>58</xdr:row>
      <xdr:rowOff>73961</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844913"/>
          <a:ext cx="889000" cy="173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83528</xdr:rowOff>
    </xdr:from>
    <xdr:to>
      <xdr:col>36</xdr:col>
      <xdr:colOff>165100</xdr:colOff>
      <xdr:row>55</xdr:row>
      <xdr:rowOff>13678</xdr:rowOff>
    </xdr:to>
    <xdr:sp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34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30205</xdr:rowOff>
    </xdr:from>
    <xdr:ext cx="534377" cy="259045"/>
    <xdr:sp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11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52</xdr:row>
      <xdr:rowOff>48030</xdr:rowOff>
    </xdr:from>
    <xdr:to>
      <xdr:col>55</xdr:col>
      <xdr:colOff>50800</xdr:colOff>
      <xdr:row>52</xdr:row>
      <xdr:rowOff>149630</xdr:rowOff>
    </xdr:to>
    <xdr:sp textlink="">
      <xdr:nvSpPr>
        <xdr:cNvPr id="374" name="楕円 373">
          <a:extLst>
            <a:ext uri="{FF2B5EF4-FFF2-40B4-BE49-F238E27FC236}">
              <a16:creationId xmlns:a16="http://schemas.microsoft.com/office/drawing/2014/main" id="{00000000-0008-0000-0600-000076010000}"/>
            </a:ext>
          </a:extLst>
        </xdr:cNvPr>
        <xdr:cNvSpPr/>
      </xdr:nvSpPr>
      <xdr:spPr>
        <a:xfrm>
          <a:off x="10426700" y="896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70907</xdr:rowOff>
    </xdr:from>
    <xdr:ext cx="534377" cy="259045"/>
    <xdr:sp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881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24174</xdr:rowOff>
    </xdr:from>
    <xdr:to>
      <xdr:col>50</xdr:col>
      <xdr:colOff>165100</xdr:colOff>
      <xdr:row>59</xdr:row>
      <xdr:rowOff>125774</xdr:rowOff>
    </xdr:to>
    <xdr:sp textlink="">
      <xdr:nvSpPr>
        <xdr:cNvPr id="376" name="楕円 375">
          <a:extLst>
            <a:ext uri="{FF2B5EF4-FFF2-40B4-BE49-F238E27FC236}">
              <a16:creationId xmlns:a16="http://schemas.microsoft.com/office/drawing/2014/main" id="{00000000-0008-0000-0600-000078010000}"/>
            </a:ext>
          </a:extLst>
        </xdr:cNvPr>
        <xdr:cNvSpPr/>
      </xdr:nvSpPr>
      <xdr:spPr>
        <a:xfrm>
          <a:off x="9588500" y="1013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116901</xdr:rowOff>
    </xdr:from>
    <xdr:ext cx="534377" cy="259045"/>
    <xdr:sp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232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112168</xdr:rowOff>
    </xdr:from>
    <xdr:to>
      <xdr:col>46</xdr:col>
      <xdr:colOff>38100</xdr:colOff>
      <xdr:row>55</xdr:row>
      <xdr:rowOff>42318</xdr:rowOff>
    </xdr:to>
    <xdr:sp textlink="">
      <xdr:nvSpPr>
        <xdr:cNvPr id="378" name="楕円 377">
          <a:extLst>
            <a:ext uri="{FF2B5EF4-FFF2-40B4-BE49-F238E27FC236}">
              <a16:creationId xmlns:a16="http://schemas.microsoft.com/office/drawing/2014/main" id="{00000000-0008-0000-0600-00007A010000}"/>
            </a:ext>
          </a:extLst>
        </xdr:cNvPr>
        <xdr:cNvSpPr/>
      </xdr:nvSpPr>
      <xdr:spPr>
        <a:xfrm>
          <a:off x="8699500" y="937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58845</xdr:rowOff>
    </xdr:from>
    <xdr:ext cx="534377" cy="259045"/>
    <xdr:sp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14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23161</xdr:rowOff>
    </xdr:from>
    <xdr:to>
      <xdr:col>41</xdr:col>
      <xdr:colOff>101600</xdr:colOff>
      <xdr:row>58</xdr:row>
      <xdr:rowOff>124761</xdr:rowOff>
    </xdr:to>
    <xdr:sp textlink="">
      <xdr:nvSpPr>
        <xdr:cNvPr id="380" name="楕円 379">
          <a:extLst>
            <a:ext uri="{FF2B5EF4-FFF2-40B4-BE49-F238E27FC236}">
              <a16:creationId xmlns:a16="http://schemas.microsoft.com/office/drawing/2014/main" id="{00000000-0008-0000-0600-00007C010000}"/>
            </a:ext>
          </a:extLst>
        </xdr:cNvPr>
        <xdr:cNvSpPr/>
      </xdr:nvSpPr>
      <xdr:spPr>
        <a:xfrm>
          <a:off x="7810500" y="9967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115888</xdr:rowOff>
    </xdr:from>
    <xdr:ext cx="534377" cy="259045"/>
    <xdr:sp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059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21463</xdr:rowOff>
    </xdr:from>
    <xdr:to>
      <xdr:col>36</xdr:col>
      <xdr:colOff>165100</xdr:colOff>
      <xdr:row>57</xdr:row>
      <xdr:rowOff>123063</xdr:rowOff>
    </xdr:to>
    <xdr:sp textlink="">
      <xdr:nvSpPr>
        <xdr:cNvPr id="382" name="楕円 381">
          <a:extLst>
            <a:ext uri="{FF2B5EF4-FFF2-40B4-BE49-F238E27FC236}">
              <a16:creationId xmlns:a16="http://schemas.microsoft.com/office/drawing/2014/main" id="{00000000-0008-0000-0600-00007E010000}"/>
            </a:ext>
          </a:extLst>
        </xdr:cNvPr>
        <xdr:cNvSpPr/>
      </xdr:nvSpPr>
      <xdr:spPr>
        <a:xfrm>
          <a:off x="6921500" y="9794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114190</xdr:rowOff>
    </xdr:from>
    <xdr:ext cx="534377" cy="259045"/>
    <xdr:sp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886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66890</xdr:rowOff>
    </xdr:from>
    <xdr:to>
      <xdr:col>55</xdr:col>
      <xdr:colOff>0</xdr:colOff>
      <xdr:row>78</xdr:row>
      <xdr:rowOff>123172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439990"/>
          <a:ext cx="838200" cy="56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62387</xdr:rowOff>
    </xdr:from>
    <xdr:to>
      <xdr:col>50</xdr:col>
      <xdr:colOff>114300</xdr:colOff>
      <xdr:row>78</xdr:row>
      <xdr:rowOff>66890</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435487"/>
          <a:ext cx="889000" cy="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152826</xdr:rowOff>
    </xdr:from>
    <xdr:ext cx="469744" cy="259045"/>
    <xdr:sp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011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85316</xdr:rowOff>
    </xdr:from>
    <xdr:to>
      <xdr:col>45</xdr:col>
      <xdr:colOff>177800</xdr:colOff>
      <xdr:row>78</xdr:row>
      <xdr:rowOff>62387</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286966"/>
          <a:ext cx="889000" cy="148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99581</xdr:rowOff>
    </xdr:from>
    <xdr:to>
      <xdr:col>41</xdr:col>
      <xdr:colOff>50800</xdr:colOff>
      <xdr:row>77</xdr:row>
      <xdr:rowOff>85316</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2958331"/>
          <a:ext cx="889000" cy="32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111927</xdr:rowOff>
    </xdr:from>
    <xdr:ext cx="534377" cy="259045"/>
    <xdr:sp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14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72372</xdr:rowOff>
    </xdr:from>
    <xdr:to>
      <xdr:col>55</xdr:col>
      <xdr:colOff>50800</xdr:colOff>
      <xdr:row>79</xdr:row>
      <xdr:rowOff>2522</xdr:rowOff>
    </xdr:to>
    <xdr:sp textlink="">
      <xdr:nvSpPr>
        <xdr:cNvPr id="429" name="楕円 428">
          <a:extLst>
            <a:ext uri="{FF2B5EF4-FFF2-40B4-BE49-F238E27FC236}">
              <a16:creationId xmlns:a16="http://schemas.microsoft.com/office/drawing/2014/main" id="{00000000-0008-0000-0600-0000AD010000}"/>
            </a:ext>
          </a:extLst>
        </xdr:cNvPr>
        <xdr:cNvSpPr/>
      </xdr:nvSpPr>
      <xdr:spPr>
        <a:xfrm>
          <a:off x="10426700" y="1344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158749</xdr:rowOff>
    </xdr:from>
    <xdr:ext cx="378565" cy="259045"/>
    <xdr:sp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603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16090</xdr:rowOff>
    </xdr:from>
    <xdr:to>
      <xdr:col>50</xdr:col>
      <xdr:colOff>165100</xdr:colOff>
      <xdr:row>78</xdr:row>
      <xdr:rowOff>117690</xdr:rowOff>
    </xdr:to>
    <xdr:sp textlink="">
      <xdr:nvSpPr>
        <xdr:cNvPr id="431" name="楕円 430">
          <a:extLst>
            <a:ext uri="{FF2B5EF4-FFF2-40B4-BE49-F238E27FC236}">
              <a16:creationId xmlns:a16="http://schemas.microsoft.com/office/drawing/2014/main" id="{00000000-0008-0000-0600-0000AF010000}"/>
            </a:ext>
          </a:extLst>
        </xdr:cNvPr>
        <xdr:cNvSpPr/>
      </xdr:nvSpPr>
      <xdr:spPr>
        <a:xfrm>
          <a:off x="9588500" y="1338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108817</xdr:rowOff>
    </xdr:from>
    <xdr:ext cx="469744" cy="259045"/>
    <xdr:sp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481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11587</xdr:rowOff>
    </xdr:from>
    <xdr:to>
      <xdr:col>46</xdr:col>
      <xdr:colOff>38100</xdr:colOff>
      <xdr:row>78</xdr:row>
      <xdr:rowOff>113187</xdr:rowOff>
    </xdr:to>
    <xdr:sp textlink="">
      <xdr:nvSpPr>
        <xdr:cNvPr id="433" name="楕円 432">
          <a:extLst>
            <a:ext uri="{FF2B5EF4-FFF2-40B4-BE49-F238E27FC236}">
              <a16:creationId xmlns:a16="http://schemas.microsoft.com/office/drawing/2014/main" id="{00000000-0008-0000-0600-0000B1010000}"/>
            </a:ext>
          </a:extLst>
        </xdr:cNvPr>
        <xdr:cNvSpPr/>
      </xdr:nvSpPr>
      <xdr:spPr>
        <a:xfrm>
          <a:off x="8699500" y="1338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104314</xdr:rowOff>
    </xdr:from>
    <xdr:ext cx="469744" cy="259045"/>
    <xdr:sp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477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34516</xdr:rowOff>
    </xdr:from>
    <xdr:to>
      <xdr:col>41</xdr:col>
      <xdr:colOff>101600</xdr:colOff>
      <xdr:row>77</xdr:row>
      <xdr:rowOff>136116</xdr:rowOff>
    </xdr:to>
    <xdr:sp textlink="">
      <xdr:nvSpPr>
        <xdr:cNvPr id="435" name="楕円 434">
          <a:extLst>
            <a:ext uri="{FF2B5EF4-FFF2-40B4-BE49-F238E27FC236}">
              <a16:creationId xmlns:a16="http://schemas.microsoft.com/office/drawing/2014/main" id="{00000000-0008-0000-0600-0000B3010000}"/>
            </a:ext>
          </a:extLst>
        </xdr:cNvPr>
        <xdr:cNvSpPr/>
      </xdr:nvSpPr>
      <xdr:spPr>
        <a:xfrm>
          <a:off x="7810500" y="1323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127243</xdr:rowOff>
    </xdr:from>
    <xdr:ext cx="469744" cy="259045"/>
    <xdr:sp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32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48781</xdr:rowOff>
    </xdr:from>
    <xdr:to>
      <xdr:col>36</xdr:col>
      <xdr:colOff>165100</xdr:colOff>
      <xdr:row>75</xdr:row>
      <xdr:rowOff>150382</xdr:rowOff>
    </xdr:to>
    <xdr:sp textlink="">
      <xdr:nvSpPr>
        <xdr:cNvPr id="437" name="楕円 436">
          <a:extLst>
            <a:ext uri="{FF2B5EF4-FFF2-40B4-BE49-F238E27FC236}">
              <a16:creationId xmlns:a16="http://schemas.microsoft.com/office/drawing/2014/main" id="{00000000-0008-0000-0600-0000B5010000}"/>
            </a:ext>
          </a:extLst>
        </xdr:cNvPr>
        <xdr:cNvSpPr/>
      </xdr:nvSpPr>
      <xdr:spPr>
        <a:xfrm>
          <a:off x="6921500" y="129075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166908</xdr:rowOff>
    </xdr:from>
    <xdr:ext cx="534377" cy="259045"/>
    <xdr:sp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268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32404</xdr:rowOff>
    </xdr:from>
    <xdr:to>
      <xdr:col>55</xdr:col>
      <xdr:colOff>0</xdr:colOff>
      <xdr:row>98</xdr:row>
      <xdr:rowOff>111975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5634354"/>
          <a:ext cx="838200" cy="1279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101899</xdr:rowOff>
    </xdr:from>
    <xdr:to>
      <xdr:col>50</xdr:col>
      <xdr:colOff>114300</xdr:colOff>
      <xdr:row>98</xdr:row>
      <xdr:rowOff>111975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046749"/>
          <a:ext cx="889000" cy="867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101899</xdr:rowOff>
    </xdr:from>
    <xdr:to>
      <xdr:col>45</xdr:col>
      <xdr:colOff>177800</xdr:colOff>
      <xdr:row>97</xdr:row>
      <xdr:rowOff>113657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046749"/>
          <a:ext cx="889000" cy="697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113657</xdr:rowOff>
    </xdr:from>
    <xdr:to>
      <xdr:col>41</xdr:col>
      <xdr:colOff>50800</xdr:colOff>
      <xdr:row>98</xdr:row>
      <xdr:rowOff>36830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flipV="1">
          <a:off x="6972300" y="16744307"/>
          <a:ext cx="889000" cy="9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68441</xdr:rowOff>
    </xdr:from>
    <xdr:to>
      <xdr:col>36</xdr:col>
      <xdr:colOff>165100</xdr:colOff>
      <xdr:row>95</xdr:row>
      <xdr:rowOff>170041</xdr:rowOff>
    </xdr:to>
    <xdr:sp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15118</xdr:rowOff>
    </xdr:from>
    <xdr:ext cx="534377" cy="259045"/>
    <xdr:sp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13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153054</xdr:rowOff>
    </xdr:from>
    <xdr:to>
      <xdr:col>55</xdr:col>
      <xdr:colOff>50800</xdr:colOff>
      <xdr:row>91</xdr:row>
      <xdr:rowOff>83204</xdr:rowOff>
    </xdr:to>
    <xdr:sp textlink="">
      <xdr:nvSpPr>
        <xdr:cNvPr id="488" name="楕円 487">
          <a:extLst>
            <a:ext uri="{FF2B5EF4-FFF2-40B4-BE49-F238E27FC236}">
              <a16:creationId xmlns:a16="http://schemas.microsoft.com/office/drawing/2014/main" id="{00000000-0008-0000-0600-0000E8010000}"/>
            </a:ext>
          </a:extLst>
        </xdr:cNvPr>
        <xdr:cNvSpPr/>
      </xdr:nvSpPr>
      <xdr:spPr>
        <a:xfrm>
          <a:off x="10426700" y="155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67981</xdr:rowOff>
    </xdr:from>
    <xdr:ext cx="534377" cy="259045"/>
    <xdr:sp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549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61175</xdr:rowOff>
    </xdr:from>
    <xdr:to>
      <xdr:col>50</xdr:col>
      <xdr:colOff>165100</xdr:colOff>
      <xdr:row>98</xdr:row>
      <xdr:rowOff>162775</xdr:rowOff>
    </xdr:to>
    <xdr:sp textlink="">
      <xdr:nvSpPr>
        <xdr:cNvPr id="490" name="楕円 489">
          <a:extLst>
            <a:ext uri="{FF2B5EF4-FFF2-40B4-BE49-F238E27FC236}">
              <a16:creationId xmlns:a16="http://schemas.microsoft.com/office/drawing/2014/main" id="{00000000-0008-0000-0600-0000EA010000}"/>
            </a:ext>
          </a:extLst>
        </xdr:cNvPr>
        <xdr:cNvSpPr/>
      </xdr:nvSpPr>
      <xdr:spPr>
        <a:xfrm>
          <a:off x="9588500" y="1686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98</xdr:row>
      <xdr:rowOff>153902</xdr:rowOff>
    </xdr:from>
    <xdr:ext cx="469744" cy="259045"/>
    <xdr:sp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404428" y="16956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51099</xdr:rowOff>
    </xdr:from>
    <xdr:to>
      <xdr:col>46</xdr:col>
      <xdr:colOff>38100</xdr:colOff>
      <xdr:row>93</xdr:row>
      <xdr:rowOff>152699</xdr:rowOff>
    </xdr:to>
    <xdr:sp textlink="">
      <xdr:nvSpPr>
        <xdr:cNvPr id="492" name="楕円 491">
          <a:extLst>
            <a:ext uri="{FF2B5EF4-FFF2-40B4-BE49-F238E27FC236}">
              <a16:creationId xmlns:a16="http://schemas.microsoft.com/office/drawing/2014/main" id="{00000000-0008-0000-0600-0000EC010000}"/>
            </a:ext>
          </a:extLst>
        </xdr:cNvPr>
        <xdr:cNvSpPr/>
      </xdr:nvSpPr>
      <xdr:spPr>
        <a:xfrm>
          <a:off x="8699500" y="15995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169226</xdr:rowOff>
    </xdr:from>
    <xdr:ext cx="534377" cy="259045"/>
    <xdr:sp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5771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62857</xdr:rowOff>
    </xdr:from>
    <xdr:to>
      <xdr:col>41</xdr:col>
      <xdr:colOff>101600</xdr:colOff>
      <xdr:row>97</xdr:row>
      <xdr:rowOff>164457</xdr:rowOff>
    </xdr:to>
    <xdr:sp textlink="">
      <xdr:nvSpPr>
        <xdr:cNvPr id="494" name="楕円 493">
          <a:extLst>
            <a:ext uri="{FF2B5EF4-FFF2-40B4-BE49-F238E27FC236}">
              <a16:creationId xmlns:a16="http://schemas.microsoft.com/office/drawing/2014/main" id="{00000000-0008-0000-0600-0000EE010000}"/>
            </a:ext>
          </a:extLst>
        </xdr:cNvPr>
        <xdr:cNvSpPr/>
      </xdr:nvSpPr>
      <xdr:spPr>
        <a:xfrm>
          <a:off x="7810500" y="16693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155584</xdr:rowOff>
    </xdr:from>
    <xdr:ext cx="534377" cy="259045"/>
    <xdr:sp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786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157480</xdr:rowOff>
    </xdr:from>
    <xdr:to>
      <xdr:col>36</xdr:col>
      <xdr:colOff>165100</xdr:colOff>
      <xdr:row>98</xdr:row>
      <xdr:rowOff>87630</xdr:rowOff>
    </xdr:to>
    <xdr:sp textlink="">
      <xdr:nvSpPr>
        <xdr:cNvPr id="496" name="楕円 495">
          <a:extLst>
            <a:ext uri="{FF2B5EF4-FFF2-40B4-BE49-F238E27FC236}">
              <a16:creationId xmlns:a16="http://schemas.microsoft.com/office/drawing/2014/main" id="{00000000-0008-0000-0600-0000F0010000}"/>
            </a:ext>
          </a:extLst>
        </xdr:cNvPr>
        <xdr:cNvSpPr/>
      </xdr:nvSpPr>
      <xdr:spPr>
        <a:xfrm>
          <a:off x="6921500" y="1678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78757</xdr:rowOff>
    </xdr:from>
    <xdr:ext cx="534377" cy="259045"/>
    <xdr:sp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88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130465</xdr:rowOff>
    </xdr:from>
    <xdr:to>
      <xdr:col>85</xdr:col>
      <xdr:colOff>127000</xdr:colOff>
      <xdr:row>38</xdr:row>
      <xdr:rowOff>138923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45565"/>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130465</xdr:rowOff>
    </xdr:from>
    <xdr:to>
      <xdr:col>81</xdr:col>
      <xdr:colOff>50800</xdr:colOff>
      <xdr:row>38</xdr:row>
      <xdr:rowOff>138648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645565"/>
          <a:ext cx="889000" cy="8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121321</xdr:rowOff>
    </xdr:from>
    <xdr:to>
      <xdr:col>76</xdr:col>
      <xdr:colOff>114300</xdr:colOff>
      <xdr:row>38</xdr:row>
      <xdr:rowOff>138648</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36421"/>
          <a:ext cx="889000" cy="17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68468</xdr:rowOff>
    </xdr:from>
    <xdr:to>
      <xdr:col>71</xdr:col>
      <xdr:colOff>177800</xdr:colOff>
      <xdr:row>38</xdr:row>
      <xdr:rowOff>121321</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583568"/>
          <a:ext cx="889000" cy="5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75595</xdr:rowOff>
    </xdr:from>
    <xdr:to>
      <xdr:col>67</xdr:col>
      <xdr:colOff>101600</xdr:colOff>
      <xdr:row>37</xdr:row>
      <xdr:rowOff>5745</xdr:rowOff>
    </xdr:to>
    <xdr:sp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2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22272</xdr:rowOff>
    </xdr:from>
    <xdr:ext cx="469744" cy="259045"/>
    <xdr:sp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02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88123</xdr:rowOff>
    </xdr:from>
    <xdr:to>
      <xdr:col>85</xdr:col>
      <xdr:colOff>177800</xdr:colOff>
      <xdr:row>39</xdr:row>
      <xdr:rowOff>18273</xdr:rowOff>
    </xdr:to>
    <xdr:sp textlink="">
      <xdr:nvSpPr>
        <xdr:cNvPr id="543" name="楕円 542">
          <a:extLst>
            <a:ext uri="{FF2B5EF4-FFF2-40B4-BE49-F238E27FC236}">
              <a16:creationId xmlns:a16="http://schemas.microsoft.com/office/drawing/2014/main" id="{00000000-0008-0000-0600-00001F020000}"/>
            </a:ext>
          </a:extLst>
        </xdr:cNvPr>
        <xdr:cNvSpPr/>
      </xdr:nvSpPr>
      <xdr:spPr>
        <a:xfrm>
          <a:off x="16268700" y="660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3050</xdr:rowOff>
    </xdr:from>
    <xdr:ext cx="313932" cy="259045"/>
    <xdr:sp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18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79665</xdr:rowOff>
    </xdr:from>
    <xdr:to>
      <xdr:col>81</xdr:col>
      <xdr:colOff>101600</xdr:colOff>
      <xdr:row>39</xdr:row>
      <xdr:rowOff>9815</xdr:rowOff>
    </xdr:to>
    <xdr:sp textlink="">
      <xdr:nvSpPr>
        <xdr:cNvPr id="545" name="楕円 544">
          <a:extLst>
            <a:ext uri="{FF2B5EF4-FFF2-40B4-BE49-F238E27FC236}">
              <a16:creationId xmlns:a16="http://schemas.microsoft.com/office/drawing/2014/main" id="{00000000-0008-0000-0600-000021020000}"/>
            </a:ext>
          </a:extLst>
        </xdr:cNvPr>
        <xdr:cNvSpPr/>
      </xdr:nvSpPr>
      <xdr:spPr>
        <a:xfrm>
          <a:off x="15430500" y="659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942</xdr:rowOff>
    </xdr:from>
    <xdr:ext cx="378565" cy="259045"/>
    <xdr:sp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92017" y="6687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87848</xdr:rowOff>
    </xdr:from>
    <xdr:to>
      <xdr:col>76</xdr:col>
      <xdr:colOff>165100</xdr:colOff>
      <xdr:row>39</xdr:row>
      <xdr:rowOff>17998</xdr:rowOff>
    </xdr:to>
    <xdr:sp textlink="">
      <xdr:nvSpPr>
        <xdr:cNvPr id="547" name="楕円 546">
          <a:extLst>
            <a:ext uri="{FF2B5EF4-FFF2-40B4-BE49-F238E27FC236}">
              <a16:creationId xmlns:a16="http://schemas.microsoft.com/office/drawing/2014/main" id="{00000000-0008-0000-0600-000023020000}"/>
            </a:ext>
          </a:extLst>
        </xdr:cNvPr>
        <xdr:cNvSpPr/>
      </xdr:nvSpPr>
      <xdr:spPr>
        <a:xfrm>
          <a:off x="14541500" y="660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9125</xdr:rowOff>
    </xdr:from>
    <xdr:ext cx="313932" cy="259045"/>
    <xdr:sp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35333" y="669567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70521</xdr:rowOff>
    </xdr:from>
    <xdr:to>
      <xdr:col>72</xdr:col>
      <xdr:colOff>38100</xdr:colOff>
      <xdr:row>39</xdr:row>
      <xdr:rowOff>671</xdr:rowOff>
    </xdr:to>
    <xdr:sp textlink="">
      <xdr:nvSpPr>
        <xdr:cNvPr id="549" name="楕円 548">
          <a:extLst>
            <a:ext uri="{FF2B5EF4-FFF2-40B4-BE49-F238E27FC236}">
              <a16:creationId xmlns:a16="http://schemas.microsoft.com/office/drawing/2014/main" id="{00000000-0008-0000-0600-000025020000}"/>
            </a:ext>
          </a:extLst>
        </xdr:cNvPr>
        <xdr:cNvSpPr/>
      </xdr:nvSpPr>
      <xdr:spPr>
        <a:xfrm>
          <a:off x="13652500" y="6585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163248</xdr:rowOff>
    </xdr:from>
    <xdr:ext cx="378565" cy="259045"/>
    <xdr:sp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678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17668</xdr:rowOff>
    </xdr:from>
    <xdr:to>
      <xdr:col>67</xdr:col>
      <xdr:colOff>101600</xdr:colOff>
      <xdr:row>38</xdr:row>
      <xdr:rowOff>119268</xdr:rowOff>
    </xdr:to>
    <xdr:sp textlink="">
      <xdr:nvSpPr>
        <xdr:cNvPr id="551" name="楕円 550">
          <a:extLst>
            <a:ext uri="{FF2B5EF4-FFF2-40B4-BE49-F238E27FC236}">
              <a16:creationId xmlns:a16="http://schemas.microsoft.com/office/drawing/2014/main" id="{00000000-0008-0000-0600-000027020000}"/>
            </a:ext>
          </a:extLst>
        </xdr:cNvPr>
        <xdr:cNvSpPr/>
      </xdr:nvSpPr>
      <xdr:spPr>
        <a:xfrm>
          <a:off x="12763500" y="653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110395</xdr:rowOff>
    </xdr:from>
    <xdr:ext cx="469744" cy="259045"/>
    <xdr:sp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625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135879</xdr:rowOff>
    </xdr:from>
    <xdr:to>
      <xdr:col>85</xdr:col>
      <xdr:colOff>127000</xdr:colOff>
      <xdr:row>75</xdr:row>
      <xdr:rowOff>155963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2994629"/>
          <a:ext cx="8382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135879</xdr:rowOff>
    </xdr:from>
    <xdr:to>
      <xdr:col>81</xdr:col>
      <xdr:colOff>50800</xdr:colOff>
      <xdr:row>75</xdr:row>
      <xdr:rowOff>139684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2994629"/>
          <a:ext cx="889000" cy="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139684</xdr:rowOff>
    </xdr:from>
    <xdr:to>
      <xdr:col>76</xdr:col>
      <xdr:colOff>114300</xdr:colOff>
      <xdr:row>75</xdr:row>
      <xdr:rowOff>156910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2998434"/>
          <a:ext cx="889000" cy="17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155065</xdr:rowOff>
    </xdr:from>
    <xdr:to>
      <xdr:col>71</xdr:col>
      <xdr:colOff>177800</xdr:colOff>
      <xdr:row>75</xdr:row>
      <xdr:rowOff>156910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013815"/>
          <a:ext cx="8890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9674</xdr:rowOff>
    </xdr:from>
    <xdr:to>
      <xdr:col>67</xdr:col>
      <xdr:colOff>101600</xdr:colOff>
      <xdr:row>74</xdr:row>
      <xdr:rowOff>111274</xdr:rowOff>
    </xdr:to>
    <xdr:sp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6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127801</xdr:rowOff>
    </xdr:from>
    <xdr:ext cx="534377" cy="259045"/>
    <xdr:sp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47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105163</xdr:rowOff>
    </xdr:from>
    <xdr:to>
      <xdr:col>85</xdr:col>
      <xdr:colOff>177800</xdr:colOff>
      <xdr:row>76</xdr:row>
      <xdr:rowOff>35313</xdr:rowOff>
    </xdr:to>
    <xdr:sp textlink="">
      <xdr:nvSpPr>
        <xdr:cNvPr id="651" name="楕円 650">
          <a:extLst>
            <a:ext uri="{FF2B5EF4-FFF2-40B4-BE49-F238E27FC236}">
              <a16:creationId xmlns:a16="http://schemas.microsoft.com/office/drawing/2014/main" id="{00000000-0008-0000-0600-00008B020000}"/>
            </a:ext>
          </a:extLst>
        </xdr:cNvPr>
        <xdr:cNvSpPr/>
      </xdr:nvSpPr>
      <xdr:spPr>
        <a:xfrm>
          <a:off x="16268700" y="12963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83590</xdr:rowOff>
    </xdr:from>
    <xdr:ext cx="534377" cy="259045"/>
    <xdr:sp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942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85079</xdr:rowOff>
    </xdr:from>
    <xdr:to>
      <xdr:col>81</xdr:col>
      <xdr:colOff>101600</xdr:colOff>
      <xdr:row>76</xdr:row>
      <xdr:rowOff>15230</xdr:rowOff>
    </xdr:to>
    <xdr:sp textlink="">
      <xdr:nvSpPr>
        <xdr:cNvPr id="653" name="楕円 652">
          <a:extLst>
            <a:ext uri="{FF2B5EF4-FFF2-40B4-BE49-F238E27FC236}">
              <a16:creationId xmlns:a16="http://schemas.microsoft.com/office/drawing/2014/main" id="{00000000-0008-0000-0600-00008D020000}"/>
            </a:ext>
          </a:extLst>
        </xdr:cNvPr>
        <xdr:cNvSpPr/>
      </xdr:nvSpPr>
      <xdr:spPr>
        <a:xfrm>
          <a:off x="15430500" y="1294382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6356</xdr:rowOff>
    </xdr:from>
    <xdr:ext cx="534377" cy="259045"/>
    <xdr:sp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03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88884</xdr:rowOff>
    </xdr:from>
    <xdr:to>
      <xdr:col>76</xdr:col>
      <xdr:colOff>165100</xdr:colOff>
      <xdr:row>76</xdr:row>
      <xdr:rowOff>19034</xdr:rowOff>
    </xdr:to>
    <xdr:sp textlink="">
      <xdr:nvSpPr>
        <xdr:cNvPr id="655" name="楕円 654">
          <a:extLst>
            <a:ext uri="{FF2B5EF4-FFF2-40B4-BE49-F238E27FC236}">
              <a16:creationId xmlns:a16="http://schemas.microsoft.com/office/drawing/2014/main" id="{00000000-0008-0000-0600-00008F020000}"/>
            </a:ext>
          </a:extLst>
        </xdr:cNvPr>
        <xdr:cNvSpPr/>
      </xdr:nvSpPr>
      <xdr:spPr>
        <a:xfrm>
          <a:off x="14541500" y="1294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10160</xdr:rowOff>
    </xdr:from>
    <xdr:ext cx="534377" cy="259045"/>
    <xdr:sp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040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106111</xdr:rowOff>
    </xdr:from>
    <xdr:to>
      <xdr:col>72</xdr:col>
      <xdr:colOff>38100</xdr:colOff>
      <xdr:row>76</xdr:row>
      <xdr:rowOff>36261</xdr:rowOff>
    </xdr:to>
    <xdr:sp textlink="">
      <xdr:nvSpPr>
        <xdr:cNvPr id="657" name="楕円 656">
          <a:extLst>
            <a:ext uri="{FF2B5EF4-FFF2-40B4-BE49-F238E27FC236}">
              <a16:creationId xmlns:a16="http://schemas.microsoft.com/office/drawing/2014/main" id="{00000000-0008-0000-0600-000091020000}"/>
            </a:ext>
          </a:extLst>
        </xdr:cNvPr>
        <xdr:cNvSpPr/>
      </xdr:nvSpPr>
      <xdr:spPr>
        <a:xfrm>
          <a:off x="13652500" y="1296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27387</xdr:rowOff>
    </xdr:from>
    <xdr:ext cx="534377" cy="259045"/>
    <xdr:sp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057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104265</xdr:rowOff>
    </xdr:from>
    <xdr:to>
      <xdr:col>67</xdr:col>
      <xdr:colOff>101600</xdr:colOff>
      <xdr:row>76</xdr:row>
      <xdr:rowOff>34415</xdr:rowOff>
    </xdr:to>
    <xdr:sp textlink="">
      <xdr:nvSpPr>
        <xdr:cNvPr id="659" name="楕円 658">
          <a:extLst>
            <a:ext uri="{FF2B5EF4-FFF2-40B4-BE49-F238E27FC236}">
              <a16:creationId xmlns:a16="http://schemas.microsoft.com/office/drawing/2014/main" id="{00000000-0008-0000-0600-000093020000}"/>
            </a:ext>
          </a:extLst>
        </xdr:cNvPr>
        <xdr:cNvSpPr/>
      </xdr:nvSpPr>
      <xdr:spPr>
        <a:xfrm>
          <a:off x="12763500" y="12963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25542</xdr:rowOff>
    </xdr:from>
    <xdr:ext cx="534377" cy="259045"/>
    <xdr:sp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05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142176</xdr:rowOff>
    </xdr:from>
    <xdr:to>
      <xdr:col>85</xdr:col>
      <xdr:colOff>127000</xdr:colOff>
      <xdr:row>98</xdr:row>
      <xdr:rowOff>122340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72826"/>
          <a:ext cx="838200" cy="151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34697</xdr:rowOff>
    </xdr:from>
    <xdr:to>
      <xdr:col>81</xdr:col>
      <xdr:colOff>50800</xdr:colOff>
      <xdr:row>97</xdr:row>
      <xdr:rowOff>142176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665347"/>
          <a:ext cx="889000" cy="10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34697</xdr:rowOff>
    </xdr:from>
    <xdr:to>
      <xdr:col>76</xdr:col>
      <xdr:colOff>114300</xdr:colOff>
      <xdr:row>97</xdr:row>
      <xdr:rowOff>73520</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3703300" y="16665347"/>
          <a:ext cx="889000" cy="3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105529</xdr:rowOff>
    </xdr:from>
    <xdr:ext cx="534377" cy="259045"/>
    <xdr:sp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3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73520</xdr:rowOff>
    </xdr:from>
    <xdr:to>
      <xdr:col>71</xdr:col>
      <xdr:colOff>177800</xdr:colOff>
      <xdr:row>99</xdr:row>
      <xdr:rowOff>12319</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04170"/>
          <a:ext cx="889000" cy="28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119333</xdr:rowOff>
    </xdr:from>
    <xdr:ext cx="534377" cy="259045"/>
    <xdr:sp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07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135573</xdr:rowOff>
    </xdr:from>
    <xdr:to>
      <xdr:col>67</xdr:col>
      <xdr:colOff>101600</xdr:colOff>
      <xdr:row>98</xdr:row>
      <xdr:rowOff>65723</xdr:rowOff>
    </xdr:to>
    <xdr:sp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82250</xdr:rowOff>
    </xdr:from>
    <xdr:ext cx="534377" cy="259045"/>
    <xdr:sp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41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71540</xdr:rowOff>
    </xdr:from>
    <xdr:to>
      <xdr:col>85</xdr:col>
      <xdr:colOff>177800</xdr:colOff>
      <xdr:row>99</xdr:row>
      <xdr:rowOff>1690</xdr:rowOff>
    </xdr:to>
    <xdr:sp textlink="">
      <xdr:nvSpPr>
        <xdr:cNvPr id="708" name="楕円 707">
          <a:extLst>
            <a:ext uri="{FF2B5EF4-FFF2-40B4-BE49-F238E27FC236}">
              <a16:creationId xmlns:a16="http://schemas.microsoft.com/office/drawing/2014/main" id="{00000000-0008-0000-0600-0000C4020000}"/>
            </a:ext>
          </a:extLst>
        </xdr:cNvPr>
        <xdr:cNvSpPr/>
      </xdr:nvSpPr>
      <xdr:spPr>
        <a:xfrm>
          <a:off x="16268700" y="1687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157917</xdr:rowOff>
    </xdr:from>
    <xdr:ext cx="469744" cy="259045"/>
    <xdr:sp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8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91376</xdr:rowOff>
    </xdr:from>
    <xdr:to>
      <xdr:col>81</xdr:col>
      <xdr:colOff>101600</xdr:colOff>
      <xdr:row>98</xdr:row>
      <xdr:rowOff>21526</xdr:rowOff>
    </xdr:to>
    <xdr:sp textlink="">
      <xdr:nvSpPr>
        <xdr:cNvPr id="710" name="楕円 709">
          <a:extLst>
            <a:ext uri="{FF2B5EF4-FFF2-40B4-BE49-F238E27FC236}">
              <a16:creationId xmlns:a16="http://schemas.microsoft.com/office/drawing/2014/main" id="{00000000-0008-0000-0600-0000C6020000}"/>
            </a:ext>
          </a:extLst>
        </xdr:cNvPr>
        <xdr:cNvSpPr/>
      </xdr:nvSpPr>
      <xdr:spPr>
        <a:xfrm>
          <a:off x="15430500" y="16722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12653</xdr:rowOff>
    </xdr:from>
    <xdr:ext cx="534377" cy="259045"/>
    <xdr:sp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14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155347</xdr:rowOff>
    </xdr:from>
    <xdr:to>
      <xdr:col>76</xdr:col>
      <xdr:colOff>165100</xdr:colOff>
      <xdr:row>97</xdr:row>
      <xdr:rowOff>85497</xdr:rowOff>
    </xdr:to>
    <xdr:sp textlink="">
      <xdr:nvSpPr>
        <xdr:cNvPr id="712" name="楕円 711">
          <a:extLst>
            <a:ext uri="{FF2B5EF4-FFF2-40B4-BE49-F238E27FC236}">
              <a16:creationId xmlns:a16="http://schemas.microsoft.com/office/drawing/2014/main" id="{00000000-0008-0000-0600-0000C8020000}"/>
            </a:ext>
          </a:extLst>
        </xdr:cNvPr>
        <xdr:cNvSpPr/>
      </xdr:nvSpPr>
      <xdr:spPr>
        <a:xfrm>
          <a:off x="14541500" y="1661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102024</xdr:rowOff>
    </xdr:from>
    <xdr:ext cx="534377" cy="259045"/>
    <xdr:sp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38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22720</xdr:rowOff>
    </xdr:from>
    <xdr:to>
      <xdr:col>72</xdr:col>
      <xdr:colOff>38100</xdr:colOff>
      <xdr:row>97</xdr:row>
      <xdr:rowOff>124320</xdr:rowOff>
    </xdr:to>
    <xdr:sp textlink="">
      <xdr:nvSpPr>
        <xdr:cNvPr id="714" name="楕円 713">
          <a:extLst>
            <a:ext uri="{FF2B5EF4-FFF2-40B4-BE49-F238E27FC236}">
              <a16:creationId xmlns:a16="http://schemas.microsoft.com/office/drawing/2014/main" id="{00000000-0008-0000-0600-0000CA020000}"/>
            </a:ext>
          </a:extLst>
        </xdr:cNvPr>
        <xdr:cNvSpPr/>
      </xdr:nvSpPr>
      <xdr:spPr>
        <a:xfrm>
          <a:off x="13652500" y="166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115447</xdr:rowOff>
    </xdr:from>
    <xdr:ext cx="534377" cy="259045"/>
    <xdr:sp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746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132969</xdr:rowOff>
    </xdr:from>
    <xdr:to>
      <xdr:col>67</xdr:col>
      <xdr:colOff>101600</xdr:colOff>
      <xdr:row>99</xdr:row>
      <xdr:rowOff>63119</xdr:rowOff>
    </xdr:to>
    <xdr:sp textlink="">
      <xdr:nvSpPr>
        <xdr:cNvPr id="716" name="楕円 715">
          <a:extLst>
            <a:ext uri="{FF2B5EF4-FFF2-40B4-BE49-F238E27FC236}">
              <a16:creationId xmlns:a16="http://schemas.microsoft.com/office/drawing/2014/main" id="{00000000-0008-0000-0600-0000CC020000}"/>
            </a:ext>
          </a:extLst>
        </xdr:cNvPr>
        <xdr:cNvSpPr/>
      </xdr:nvSpPr>
      <xdr:spPr>
        <a:xfrm>
          <a:off x="12763500" y="1693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54246</xdr:rowOff>
    </xdr:from>
    <xdr:ext cx="469744" cy="259045"/>
    <xdr:sp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7027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77064</xdr:rowOff>
    </xdr:from>
    <xdr:to>
      <xdr:col>116</xdr:col>
      <xdr:colOff>63500</xdr:colOff>
      <xdr:row>38</xdr:row>
      <xdr:rowOff>82138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592164"/>
          <a:ext cx="838200" cy="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129333</xdr:rowOff>
    </xdr:from>
    <xdr:ext cx="469744" cy="259045"/>
    <xdr:sp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301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77064</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0434300" y="6592164"/>
          <a:ext cx="889000" cy="62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131242</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9545300" y="6646342"/>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47556</xdr:rowOff>
    </xdr:from>
    <xdr:ext cx="469744" cy="259045"/>
    <xdr:sp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131242</xdr:rowOff>
    </xdr:from>
    <xdr:to>
      <xdr:col>102</xdr:col>
      <xdr:colOff>114300</xdr:colOff>
      <xdr:row>38</xdr:row>
      <xdr:rowOff>135494</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646342"/>
          <a:ext cx="889000" cy="4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43898</xdr:rowOff>
    </xdr:from>
    <xdr:ext cx="469744" cy="259045"/>
    <xdr:sp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76738</xdr:rowOff>
    </xdr:from>
    <xdr:to>
      <xdr:col>98</xdr:col>
      <xdr:colOff>38100</xdr:colOff>
      <xdr:row>38</xdr:row>
      <xdr:rowOff>6888</xdr:rowOff>
    </xdr:to>
    <xdr:sp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23415</xdr:rowOff>
    </xdr:from>
    <xdr:ext cx="469744" cy="259045"/>
    <xdr:sp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31338</xdr:rowOff>
    </xdr:from>
    <xdr:to>
      <xdr:col>116</xdr:col>
      <xdr:colOff>114300</xdr:colOff>
      <xdr:row>38</xdr:row>
      <xdr:rowOff>132938</xdr:rowOff>
    </xdr:to>
    <xdr:sp textlink="">
      <xdr:nvSpPr>
        <xdr:cNvPr id="763" name="楕円 762">
          <a:extLst>
            <a:ext uri="{FF2B5EF4-FFF2-40B4-BE49-F238E27FC236}">
              <a16:creationId xmlns:a16="http://schemas.microsoft.com/office/drawing/2014/main" id="{00000000-0008-0000-0600-0000FB020000}"/>
            </a:ext>
          </a:extLst>
        </xdr:cNvPr>
        <xdr:cNvSpPr/>
      </xdr:nvSpPr>
      <xdr:spPr>
        <a:xfrm>
          <a:off x="22110700" y="654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117715</xdr:rowOff>
    </xdr:from>
    <xdr:ext cx="469744" cy="259045"/>
    <xdr:sp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461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26264</xdr:rowOff>
    </xdr:from>
    <xdr:to>
      <xdr:col>112</xdr:col>
      <xdr:colOff>38100</xdr:colOff>
      <xdr:row>38</xdr:row>
      <xdr:rowOff>127864</xdr:rowOff>
    </xdr:to>
    <xdr:sp textlink="">
      <xdr:nvSpPr>
        <xdr:cNvPr id="765" name="楕円 764">
          <a:extLst>
            <a:ext uri="{FF2B5EF4-FFF2-40B4-BE49-F238E27FC236}">
              <a16:creationId xmlns:a16="http://schemas.microsoft.com/office/drawing/2014/main" id="{00000000-0008-0000-0600-0000FD020000}"/>
            </a:ext>
          </a:extLst>
        </xdr:cNvPr>
        <xdr:cNvSpPr/>
      </xdr:nvSpPr>
      <xdr:spPr>
        <a:xfrm>
          <a:off x="21272500" y="654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118991</xdr:rowOff>
    </xdr:from>
    <xdr:ext cx="469744" cy="259045"/>
    <xdr:sp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634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textlink="">
      <xdr:nvSpPr>
        <xdr:cNvPr id="767" name="楕円 766">
          <a:extLst>
            <a:ext uri="{FF2B5EF4-FFF2-40B4-BE49-F238E27FC236}">
              <a16:creationId xmlns:a16="http://schemas.microsoft.com/office/drawing/2014/main" id="{00000000-0008-0000-06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80442</xdr:rowOff>
    </xdr:from>
    <xdr:to>
      <xdr:col>102</xdr:col>
      <xdr:colOff>165100</xdr:colOff>
      <xdr:row>39</xdr:row>
      <xdr:rowOff>10592</xdr:rowOff>
    </xdr:to>
    <xdr:sp textlink="">
      <xdr:nvSpPr>
        <xdr:cNvPr id="769" name="楕円 768">
          <a:extLst>
            <a:ext uri="{FF2B5EF4-FFF2-40B4-BE49-F238E27FC236}">
              <a16:creationId xmlns:a16="http://schemas.microsoft.com/office/drawing/2014/main" id="{00000000-0008-0000-0600-000001030000}"/>
            </a:ext>
          </a:extLst>
        </xdr:cNvPr>
        <xdr:cNvSpPr/>
      </xdr:nvSpPr>
      <xdr:spPr>
        <a:xfrm>
          <a:off x="19494500" y="6595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1719</xdr:rowOff>
    </xdr:from>
    <xdr:ext cx="378565" cy="259045"/>
    <xdr:sp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56017" y="6688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84694</xdr:rowOff>
    </xdr:from>
    <xdr:to>
      <xdr:col>98</xdr:col>
      <xdr:colOff>38100</xdr:colOff>
      <xdr:row>39</xdr:row>
      <xdr:rowOff>14844</xdr:rowOff>
    </xdr:to>
    <xdr:sp textlink="">
      <xdr:nvSpPr>
        <xdr:cNvPr id="771" name="楕円 770">
          <a:extLst>
            <a:ext uri="{FF2B5EF4-FFF2-40B4-BE49-F238E27FC236}">
              <a16:creationId xmlns:a16="http://schemas.microsoft.com/office/drawing/2014/main" id="{00000000-0008-0000-0600-000003030000}"/>
            </a:ext>
          </a:extLst>
        </xdr:cNvPr>
        <xdr:cNvSpPr/>
      </xdr:nvSpPr>
      <xdr:spPr>
        <a:xfrm>
          <a:off x="18605500" y="659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5971</xdr:rowOff>
    </xdr:from>
    <xdr:ext cx="313932" cy="259045"/>
    <xdr:sp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99333" y="669252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105867</xdr:rowOff>
    </xdr:from>
    <xdr:to>
      <xdr:col>116</xdr:col>
      <xdr:colOff>63500</xdr:colOff>
      <xdr:row>58</xdr:row>
      <xdr:rowOff>105913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49967"/>
          <a:ext cx="8382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99936</xdr:rowOff>
    </xdr:from>
    <xdr:ext cx="469744" cy="259045"/>
    <xdr:sp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01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105913</xdr:rowOff>
    </xdr:from>
    <xdr:to>
      <xdr:col>111</xdr:col>
      <xdr:colOff>177800</xdr:colOff>
      <xdr:row>58</xdr:row>
      <xdr:rowOff>105913</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100500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1653</xdr:rowOff>
    </xdr:from>
    <xdr:ext cx="469744" cy="259045"/>
    <xdr:sp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0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105913</xdr:rowOff>
    </xdr:from>
    <xdr:to>
      <xdr:col>107</xdr:col>
      <xdr:colOff>50800</xdr:colOff>
      <xdr:row>58</xdr:row>
      <xdr:rowOff>106004</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50013"/>
          <a:ext cx="889000" cy="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4304</xdr:rowOff>
    </xdr:from>
    <xdr:ext cx="469744" cy="259045"/>
    <xdr:sp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05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104770</xdr:rowOff>
    </xdr:from>
    <xdr:to>
      <xdr:col>102</xdr:col>
      <xdr:colOff>114300</xdr:colOff>
      <xdr:row>58</xdr:row>
      <xdr:rowOff>106004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10048870"/>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921</xdr:rowOff>
    </xdr:from>
    <xdr:ext cx="469744" cy="259045"/>
    <xdr:sp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0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124823</xdr:rowOff>
    </xdr:from>
    <xdr:ext cx="469744" cy="259045"/>
    <xdr:sp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55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55067</xdr:rowOff>
    </xdr:from>
    <xdr:to>
      <xdr:col>116</xdr:col>
      <xdr:colOff>114300</xdr:colOff>
      <xdr:row>58</xdr:row>
      <xdr:rowOff>156667</xdr:rowOff>
    </xdr:to>
    <xdr:sp textlink="">
      <xdr:nvSpPr>
        <xdr:cNvPr id="818" name="楕円 817">
          <a:extLst>
            <a:ext uri="{FF2B5EF4-FFF2-40B4-BE49-F238E27FC236}">
              <a16:creationId xmlns:a16="http://schemas.microsoft.com/office/drawing/2014/main" id="{00000000-0008-0000-0600-000032030000}"/>
            </a:ext>
          </a:extLst>
        </xdr:cNvPr>
        <xdr:cNvSpPr/>
      </xdr:nvSpPr>
      <xdr:spPr>
        <a:xfrm>
          <a:off x="22110700" y="999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141444</xdr:rowOff>
    </xdr:from>
    <xdr:ext cx="378565" cy="259045"/>
    <xdr:sp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140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55113</xdr:rowOff>
    </xdr:from>
    <xdr:to>
      <xdr:col>112</xdr:col>
      <xdr:colOff>38100</xdr:colOff>
      <xdr:row>58</xdr:row>
      <xdr:rowOff>156713</xdr:rowOff>
    </xdr:to>
    <xdr:sp textlink="">
      <xdr:nvSpPr>
        <xdr:cNvPr id="820" name="楕円 819">
          <a:extLst>
            <a:ext uri="{FF2B5EF4-FFF2-40B4-BE49-F238E27FC236}">
              <a16:creationId xmlns:a16="http://schemas.microsoft.com/office/drawing/2014/main" id="{00000000-0008-0000-0600-000034030000}"/>
            </a:ext>
          </a:extLst>
        </xdr:cNvPr>
        <xdr:cNvSpPr/>
      </xdr:nvSpPr>
      <xdr:spPr>
        <a:xfrm>
          <a:off x="21272500" y="999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147840</xdr:rowOff>
    </xdr:from>
    <xdr:ext cx="378565" cy="259045"/>
    <xdr:sp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4017" y="10091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55113</xdr:rowOff>
    </xdr:from>
    <xdr:to>
      <xdr:col>107</xdr:col>
      <xdr:colOff>101600</xdr:colOff>
      <xdr:row>58</xdr:row>
      <xdr:rowOff>156713</xdr:rowOff>
    </xdr:to>
    <xdr:sp textlink="">
      <xdr:nvSpPr>
        <xdr:cNvPr id="822" name="楕円 821">
          <a:extLst>
            <a:ext uri="{FF2B5EF4-FFF2-40B4-BE49-F238E27FC236}">
              <a16:creationId xmlns:a16="http://schemas.microsoft.com/office/drawing/2014/main" id="{00000000-0008-0000-0600-000036030000}"/>
            </a:ext>
          </a:extLst>
        </xdr:cNvPr>
        <xdr:cNvSpPr/>
      </xdr:nvSpPr>
      <xdr:spPr>
        <a:xfrm>
          <a:off x="20383500" y="999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147840</xdr:rowOff>
    </xdr:from>
    <xdr:ext cx="378565" cy="259045"/>
    <xdr:sp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245017" y="10091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55204</xdr:rowOff>
    </xdr:from>
    <xdr:to>
      <xdr:col>102</xdr:col>
      <xdr:colOff>165100</xdr:colOff>
      <xdr:row>58</xdr:row>
      <xdr:rowOff>156804</xdr:rowOff>
    </xdr:to>
    <xdr:sp textlink="">
      <xdr:nvSpPr>
        <xdr:cNvPr id="824" name="楕円 823">
          <a:extLst>
            <a:ext uri="{FF2B5EF4-FFF2-40B4-BE49-F238E27FC236}">
              <a16:creationId xmlns:a16="http://schemas.microsoft.com/office/drawing/2014/main" id="{00000000-0008-0000-0600-000038030000}"/>
            </a:ext>
          </a:extLst>
        </xdr:cNvPr>
        <xdr:cNvSpPr/>
      </xdr:nvSpPr>
      <xdr:spPr>
        <a:xfrm>
          <a:off x="19494500" y="9999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147931</xdr:rowOff>
    </xdr:from>
    <xdr:ext cx="378565" cy="259045"/>
    <xdr:sp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6017" y="100920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53970</xdr:rowOff>
    </xdr:from>
    <xdr:to>
      <xdr:col>98</xdr:col>
      <xdr:colOff>38100</xdr:colOff>
      <xdr:row>58</xdr:row>
      <xdr:rowOff>155570</xdr:rowOff>
    </xdr:to>
    <xdr:sp textlink="">
      <xdr:nvSpPr>
        <xdr:cNvPr id="826" name="楕円 825">
          <a:extLst>
            <a:ext uri="{FF2B5EF4-FFF2-40B4-BE49-F238E27FC236}">
              <a16:creationId xmlns:a16="http://schemas.microsoft.com/office/drawing/2014/main" id="{00000000-0008-0000-0600-00003A030000}"/>
            </a:ext>
          </a:extLst>
        </xdr:cNvPr>
        <xdr:cNvSpPr/>
      </xdr:nvSpPr>
      <xdr:spPr>
        <a:xfrm>
          <a:off x="18605500" y="999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146697</xdr:rowOff>
    </xdr:from>
    <xdr:ext cx="378565" cy="259045"/>
    <xdr:sp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67017" y="100907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129391</xdr:rowOff>
    </xdr:from>
    <xdr:to>
      <xdr:col>116</xdr:col>
      <xdr:colOff>63500</xdr:colOff>
      <xdr:row>76</xdr:row>
      <xdr:rowOff>136751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3159591"/>
          <a:ext cx="838200" cy="7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110599</xdr:rowOff>
    </xdr:from>
    <xdr:to>
      <xdr:col>111</xdr:col>
      <xdr:colOff>177800</xdr:colOff>
      <xdr:row>76</xdr:row>
      <xdr:rowOff>129391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0434300" y="13140799"/>
          <a:ext cx="889000" cy="18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137533</xdr:rowOff>
    </xdr:from>
    <xdr:ext cx="534377" cy="259045"/>
    <xdr:sp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110599</xdr:rowOff>
    </xdr:from>
    <xdr:to>
      <xdr:col>107</xdr:col>
      <xdr:colOff>50800</xdr:colOff>
      <xdr:row>76</xdr:row>
      <xdr:rowOff>121686</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140799"/>
          <a:ext cx="889000" cy="11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169217</xdr:rowOff>
    </xdr:from>
    <xdr:ext cx="534377" cy="259045"/>
    <xdr:sp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110210</xdr:rowOff>
    </xdr:from>
    <xdr:to>
      <xdr:col>102</xdr:col>
      <xdr:colOff>114300</xdr:colOff>
      <xdr:row>76</xdr:row>
      <xdr:rowOff>121686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140410"/>
          <a:ext cx="889000" cy="11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84968</xdr:rowOff>
    </xdr:from>
    <xdr:to>
      <xdr:col>98</xdr:col>
      <xdr:colOff>38100</xdr:colOff>
      <xdr:row>76</xdr:row>
      <xdr:rowOff>15118</xdr:rowOff>
    </xdr:to>
    <xdr:sp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4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31645</xdr:rowOff>
    </xdr:from>
    <xdr:ext cx="534377" cy="259045"/>
    <xdr:sp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1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85951</xdr:rowOff>
    </xdr:from>
    <xdr:to>
      <xdr:col>116</xdr:col>
      <xdr:colOff>114300</xdr:colOff>
      <xdr:row>77</xdr:row>
      <xdr:rowOff>16101</xdr:rowOff>
    </xdr:to>
    <xdr:sp textlink="">
      <xdr:nvSpPr>
        <xdr:cNvPr id="874" name="楕円 873">
          <a:extLst>
            <a:ext uri="{FF2B5EF4-FFF2-40B4-BE49-F238E27FC236}">
              <a16:creationId xmlns:a16="http://schemas.microsoft.com/office/drawing/2014/main" id="{00000000-0008-0000-0600-00006A030000}"/>
            </a:ext>
          </a:extLst>
        </xdr:cNvPr>
        <xdr:cNvSpPr/>
      </xdr:nvSpPr>
      <xdr:spPr>
        <a:xfrm>
          <a:off x="22110700" y="1311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64378</xdr:rowOff>
    </xdr:from>
    <xdr:ext cx="534377" cy="259045"/>
    <xdr:sp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94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78591</xdr:rowOff>
    </xdr:from>
    <xdr:to>
      <xdr:col>112</xdr:col>
      <xdr:colOff>38100</xdr:colOff>
      <xdr:row>77</xdr:row>
      <xdr:rowOff>8741</xdr:rowOff>
    </xdr:to>
    <xdr:sp textlink="">
      <xdr:nvSpPr>
        <xdr:cNvPr id="876" name="楕円 875">
          <a:extLst>
            <a:ext uri="{FF2B5EF4-FFF2-40B4-BE49-F238E27FC236}">
              <a16:creationId xmlns:a16="http://schemas.microsoft.com/office/drawing/2014/main" id="{00000000-0008-0000-0600-00006C030000}"/>
            </a:ext>
          </a:extLst>
        </xdr:cNvPr>
        <xdr:cNvSpPr/>
      </xdr:nvSpPr>
      <xdr:spPr>
        <a:xfrm>
          <a:off x="21272500" y="1310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171318</xdr:rowOff>
    </xdr:from>
    <xdr:ext cx="534377" cy="259045"/>
    <xdr:sp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201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59799</xdr:rowOff>
    </xdr:from>
    <xdr:to>
      <xdr:col>107</xdr:col>
      <xdr:colOff>101600</xdr:colOff>
      <xdr:row>76</xdr:row>
      <xdr:rowOff>161399</xdr:rowOff>
    </xdr:to>
    <xdr:sp textlink="">
      <xdr:nvSpPr>
        <xdr:cNvPr id="878" name="楕円 877">
          <a:extLst>
            <a:ext uri="{FF2B5EF4-FFF2-40B4-BE49-F238E27FC236}">
              <a16:creationId xmlns:a16="http://schemas.microsoft.com/office/drawing/2014/main" id="{00000000-0008-0000-0600-00006E030000}"/>
            </a:ext>
          </a:extLst>
        </xdr:cNvPr>
        <xdr:cNvSpPr/>
      </xdr:nvSpPr>
      <xdr:spPr>
        <a:xfrm>
          <a:off x="20383500" y="13089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152526</xdr:rowOff>
    </xdr:from>
    <xdr:ext cx="534377" cy="259045"/>
    <xdr:sp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82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70886</xdr:rowOff>
    </xdr:from>
    <xdr:to>
      <xdr:col>102</xdr:col>
      <xdr:colOff>165100</xdr:colOff>
      <xdr:row>77</xdr:row>
      <xdr:rowOff>1036</xdr:rowOff>
    </xdr:to>
    <xdr:sp textlink="">
      <xdr:nvSpPr>
        <xdr:cNvPr id="880" name="楕円 879">
          <a:extLst>
            <a:ext uri="{FF2B5EF4-FFF2-40B4-BE49-F238E27FC236}">
              <a16:creationId xmlns:a16="http://schemas.microsoft.com/office/drawing/2014/main" id="{00000000-0008-0000-0600-000070030000}"/>
            </a:ext>
          </a:extLst>
        </xdr:cNvPr>
        <xdr:cNvSpPr/>
      </xdr:nvSpPr>
      <xdr:spPr>
        <a:xfrm>
          <a:off x="19494500" y="13101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163613</xdr:rowOff>
    </xdr:from>
    <xdr:ext cx="534377" cy="259045"/>
    <xdr:sp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93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59410</xdr:rowOff>
    </xdr:from>
    <xdr:to>
      <xdr:col>98</xdr:col>
      <xdr:colOff>38100</xdr:colOff>
      <xdr:row>76</xdr:row>
      <xdr:rowOff>161010</xdr:rowOff>
    </xdr:to>
    <xdr:sp textlink="">
      <xdr:nvSpPr>
        <xdr:cNvPr id="882" name="楕円 881">
          <a:extLst>
            <a:ext uri="{FF2B5EF4-FFF2-40B4-BE49-F238E27FC236}">
              <a16:creationId xmlns:a16="http://schemas.microsoft.com/office/drawing/2014/main" id="{00000000-0008-0000-0600-000072030000}"/>
            </a:ext>
          </a:extLst>
        </xdr:cNvPr>
        <xdr:cNvSpPr/>
      </xdr:nvSpPr>
      <xdr:spPr>
        <a:xfrm>
          <a:off x="18605500" y="1308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152137</xdr:rowOff>
    </xdr:from>
    <xdr:ext cx="534377" cy="259045"/>
    <xdr:sp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82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510.2</a:t>
          </a:r>
          <a:r>
            <a:rPr kumimoji="1" lang="ja-JP" altLang="en-US" sz="1300">
              <a:latin typeface="ＭＳ Ｐゴシック" panose="020B0600070205080204" pitchFamily="50" charset="-128"/>
              <a:ea typeface="ＭＳ Ｐゴシック" panose="020B0600070205080204" pitchFamily="50" charset="-128"/>
            </a:rPr>
            <a:t>千円となっており，前年度より</a:t>
          </a:r>
          <a:r>
            <a:rPr kumimoji="1" lang="en-US" altLang="ja-JP" sz="1300">
              <a:latin typeface="ＭＳ Ｐゴシック" panose="020B0600070205080204" pitchFamily="50" charset="-128"/>
              <a:ea typeface="ＭＳ Ｐゴシック" panose="020B0600070205080204" pitchFamily="50" charset="-128"/>
            </a:rPr>
            <a:t>81.7</a:t>
          </a:r>
          <a:r>
            <a:rPr kumimoji="1" lang="ja-JP" altLang="en-US" sz="1300">
              <a:latin typeface="ＭＳ Ｐゴシック" panose="020B0600070205080204" pitchFamily="50" charset="-128"/>
              <a:ea typeface="ＭＳ Ｐゴシック" panose="020B0600070205080204" pitchFamily="50" charset="-128"/>
            </a:rPr>
            <a:t>千円の増である。主な要因としては，普通建設事業費が約</a:t>
          </a:r>
          <a:r>
            <a:rPr kumimoji="1" lang="en-US" altLang="ja-JP" sz="1300">
              <a:latin typeface="ＭＳ Ｐゴシック" panose="020B0600070205080204" pitchFamily="50" charset="-128"/>
              <a:ea typeface="ＭＳ Ｐゴシック" panose="020B0600070205080204" pitchFamily="50" charset="-128"/>
            </a:rPr>
            <a:t>72</a:t>
          </a:r>
          <a:r>
            <a:rPr kumimoji="1" lang="ja-JP" altLang="en-US" sz="1300">
              <a:latin typeface="ＭＳ Ｐゴシック" panose="020B0600070205080204" pitchFamily="50" charset="-128"/>
              <a:ea typeface="ＭＳ Ｐゴシック" panose="020B0600070205080204" pitchFamily="50" charset="-128"/>
            </a:rPr>
            <a:t>千円増となっていることがあげられる。これは，新庁舎建設工事の竣工により経費が増額となったことによるものである。また，物価高騰等の影響で物件費も増となり，施設の維持補修費は前年度並みで推移している。扶助費についても増加しており，本市は障がい者・児福祉や子育て支援，高齢者福祉など弱者支援に重点をおいており，今後も扶助費の増幅は見込まれるため，慎重な財政運営が必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69,625
67,682
211.90
36,869,714
35,519,420
911,214
18,150,227
32,553,162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63348</xdr:rowOff>
    </xdr:from>
    <xdr:to>
      <xdr:col>24</xdr:col>
      <xdr:colOff>63500</xdr:colOff>
      <xdr:row>34</xdr:row>
      <xdr:rowOff>47346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549748"/>
          <a:ext cx="838200" cy="326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47346</xdr:rowOff>
    </xdr:from>
    <xdr:to>
      <xdr:col>19</xdr:col>
      <xdr:colOff>177800</xdr:colOff>
      <xdr:row>34</xdr:row>
      <xdr:rowOff>91237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876646"/>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91237</xdr:rowOff>
    </xdr:from>
    <xdr:to>
      <xdr:col>15</xdr:col>
      <xdr:colOff>50800</xdr:colOff>
      <xdr:row>35</xdr:row>
      <xdr:rowOff>3454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20537"/>
          <a:ext cx="889000" cy="8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166218</xdr:rowOff>
    </xdr:from>
    <xdr:to>
      <xdr:col>10</xdr:col>
      <xdr:colOff>114300</xdr:colOff>
      <xdr:row>35</xdr:row>
      <xdr:rowOff>3454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995518"/>
          <a:ext cx="889000" cy="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141478</xdr:rowOff>
    </xdr:from>
    <xdr:to>
      <xdr:col>6</xdr:col>
      <xdr:colOff>38100</xdr:colOff>
      <xdr:row>35</xdr:row>
      <xdr:rowOff>71628</xdr:rowOff>
    </xdr:to>
    <xdr:sp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62755</xdr:rowOff>
    </xdr:from>
    <xdr:ext cx="469744" cy="259045"/>
    <xdr:sp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12548</xdr:rowOff>
    </xdr:from>
    <xdr:to>
      <xdr:col>24</xdr:col>
      <xdr:colOff>114300</xdr:colOff>
      <xdr:row>32</xdr:row>
      <xdr:rowOff>114148</xdr:rowOff>
    </xdr:to>
    <xdr:sp textlink="">
      <xdr:nvSpPr>
        <xdr:cNvPr id="78" name="楕円 77">
          <a:extLst>
            <a:ext uri="{FF2B5EF4-FFF2-40B4-BE49-F238E27FC236}">
              <a16:creationId xmlns:a16="http://schemas.microsoft.com/office/drawing/2014/main" id="{00000000-0008-0000-0700-00004E000000}"/>
            </a:ext>
          </a:extLst>
        </xdr:cNvPr>
        <xdr:cNvSpPr/>
      </xdr:nvSpPr>
      <xdr:spPr>
        <a:xfrm>
          <a:off x="4584700" y="549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35425</xdr:rowOff>
    </xdr:from>
    <xdr:ext cx="469744" cy="259045"/>
    <xdr:sp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350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167996</xdr:rowOff>
    </xdr:from>
    <xdr:to>
      <xdr:col>20</xdr:col>
      <xdr:colOff>38100</xdr:colOff>
      <xdr:row>34</xdr:row>
      <xdr:rowOff>98146</xdr:rowOff>
    </xdr:to>
    <xdr:sp textlink="">
      <xdr:nvSpPr>
        <xdr:cNvPr id="80" name="楕円 79">
          <a:extLst>
            <a:ext uri="{FF2B5EF4-FFF2-40B4-BE49-F238E27FC236}">
              <a16:creationId xmlns:a16="http://schemas.microsoft.com/office/drawing/2014/main" id="{00000000-0008-0000-0700-000050000000}"/>
            </a:ext>
          </a:extLst>
        </xdr:cNvPr>
        <xdr:cNvSpPr/>
      </xdr:nvSpPr>
      <xdr:spPr>
        <a:xfrm>
          <a:off x="3746500" y="582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114673</xdr:rowOff>
    </xdr:from>
    <xdr:ext cx="469744" cy="259045"/>
    <xdr:sp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601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40437</xdr:rowOff>
    </xdr:from>
    <xdr:to>
      <xdr:col>15</xdr:col>
      <xdr:colOff>101600</xdr:colOff>
      <xdr:row>34</xdr:row>
      <xdr:rowOff>142037</xdr:rowOff>
    </xdr:to>
    <xdr:sp textlink="">
      <xdr:nvSpPr>
        <xdr:cNvPr id="82" name="楕円 81">
          <a:extLst>
            <a:ext uri="{FF2B5EF4-FFF2-40B4-BE49-F238E27FC236}">
              <a16:creationId xmlns:a16="http://schemas.microsoft.com/office/drawing/2014/main" id="{00000000-0008-0000-0700-000052000000}"/>
            </a:ext>
          </a:extLst>
        </xdr:cNvPr>
        <xdr:cNvSpPr/>
      </xdr:nvSpPr>
      <xdr:spPr>
        <a:xfrm>
          <a:off x="2857500" y="5869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158564</xdr:rowOff>
    </xdr:from>
    <xdr:ext cx="469744" cy="259045"/>
    <xdr:sp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44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124104</xdr:rowOff>
    </xdr:from>
    <xdr:to>
      <xdr:col>10</xdr:col>
      <xdr:colOff>165100</xdr:colOff>
      <xdr:row>35</xdr:row>
      <xdr:rowOff>54254</xdr:rowOff>
    </xdr:to>
    <xdr:sp textlink="">
      <xdr:nvSpPr>
        <xdr:cNvPr id="84" name="楕円 83">
          <a:extLst>
            <a:ext uri="{FF2B5EF4-FFF2-40B4-BE49-F238E27FC236}">
              <a16:creationId xmlns:a16="http://schemas.microsoft.com/office/drawing/2014/main" id="{00000000-0008-0000-0700-000054000000}"/>
            </a:ext>
          </a:extLst>
        </xdr:cNvPr>
        <xdr:cNvSpPr/>
      </xdr:nvSpPr>
      <xdr:spPr>
        <a:xfrm>
          <a:off x="1968500" y="595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70781</xdr:rowOff>
    </xdr:from>
    <xdr:ext cx="469744" cy="259045"/>
    <xdr:sp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28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115418</xdr:rowOff>
    </xdr:from>
    <xdr:to>
      <xdr:col>6</xdr:col>
      <xdr:colOff>38100</xdr:colOff>
      <xdr:row>35</xdr:row>
      <xdr:rowOff>45568</xdr:rowOff>
    </xdr:to>
    <xdr:sp textlink="">
      <xdr:nvSpPr>
        <xdr:cNvPr id="86" name="楕円 85">
          <a:extLst>
            <a:ext uri="{FF2B5EF4-FFF2-40B4-BE49-F238E27FC236}">
              <a16:creationId xmlns:a16="http://schemas.microsoft.com/office/drawing/2014/main" id="{00000000-0008-0000-0700-000056000000}"/>
            </a:ext>
          </a:extLst>
        </xdr:cNvPr>
        <xdr:cNvSpPr/>
      </xdr:nvSpPr>
      <xdr:spPr>
        <a:xfrm>
          <a:off x="1079500" y="5944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62095</xdr:rowOff>
    </xdr:from>
    <xdr:ext cx="469744" cy="259045"/>
    <xdr:sp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19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27938</xdr:rowOff>
    </xdr:from>
    <xdr:to>
      <xdr:col>24</xdr:col>
      <xdr:colOff>63500</xdr:colOff>
      <xdr:row>56</xdr:row>
      <xdr:rowOff>138184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114788"/>
          <a:ext cx="838200" cy="624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46996</xdr:rowOff>
    </xdr:from>
    <xdr:ext cx="534377" cy="259045"/>
    <xdr:sp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36091</xdr:rowOff>
    </xdr:from>
    <xdr:to>
      <xdr:col>19</xdr:col>
      <xdr:colOff>177800</xdr:colOff>
      <xdr:row>56</xdr:row>
      <xdr:rowOff>138184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294391"/>
          <a:ext cx="889000" cy="444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67078</xdr:rowOff>
    </xdr:from>
    <xdr:ext cx="534377" cy="259045"/>
    <xdr:sp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2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36091</xdr:rowOff>
    </xdr:from>
    <xdr:to>
      <xdr:col>15</xdr:col>
      <xdr:colOff>50800</xdr:colOff>
      <xdr:row>56</xdr:row>
      <xdr:rowOff>80973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294391"/>
          <a:ext cx="889000" cy="38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34500</xdr:rowOff>
    </xdr:from>
    <xdr:ext cx="534377" cy="259045"/>
    <xdr:sp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3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150703</xdr:rowOff>
    </xdr:from>
    <xdr:to>
      <xdr:col>10</xdr:col>
      <xdr:colOff>114300</xdr:colOff>
      <xdr:row>56</xdr:row>
      <xdr:rowOff>80973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9066103"/>
          <a:ext cx="889000" cy="61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71338</xdr:rowOff>
    </xdr:from>
    <xdr:ext cx="534377" cy="259045"/>
    <xdr:sp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329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33350</xdr:rowOff>
    </xdr:from>
    <xdr:to>
      <xdr:col>6</xdr:col>
      <xdr:colOff>38100</xdr:colOff>
      <xdr:row>51</xdr:row>
      <xdr:rowOff>134950</xdr:rowOff>
    </xdr:to>
    <xdr:sp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151477</xdr:rowOff>
    </xdr:from>
    <xdr:ext cx="599010" cy="259045"/>
    <xdr:sp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5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148588</xdr:rowOff>
    </xdr:from>
    <xdr:to>
      <xdr:col>24</xdr:col>
      <xdr:colOff>114300</xdr:colOff>
      <xdr:row>53</xdr:row>
      <xdr:rowOff>78738</xdr:rowOff>
    </xdr:to>
    <xdr:sp textlink="">
      <xdr:nvSpPr>
        <xdr:cNvPr id="135" name="楕円 134">
          <a:extLst>
            <a:ext uri="{FF2B5EF4-FFF2-40B4-BE49-F238E27FC236}">
              <a16:creationId xmlns:a16="http://schemas.microsoft.com/office/drawing/2014/main" id="{00000000-0008-0000-0700-000087000000}"/>
            </a:ext>
          </a:extLst>
        </xdr:cNvPr>
        <xdr:cNvSpPr/>
      </xdr:nvSpPr>
      <xdr:spPr>
        <a:xfrm>
          <a:off x="4584700" y="906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15</xdr:rowOff>
    </xdr:from>
    <xdr:ext cx="599010" cy="259045"/>
    <xdr:sp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8915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87384</xdr:rowOff>
    </xdr:from>
    <xdr:to>
      <xdr:col>20</xdr:col>
      <xdr:colOff>38100</xdr:colOff>
      <xdr:row>57</xdr:row>
      <xdr:rowOff>17534</xdr:rowOff>
    </xdr:to>
    <xdr:sp textlink="">
      <xdr:nvSpPr>
        <xdr:cNvPr id="137" name="楕円 136">
          <a:extLst>
            <a:ext uri="{FF2B5EF4-FFF2-40B4-BE49-F238E27FC236}">
              <a16:creationId xmlns:a16="http://schemas.microsoft.com/office/drawing/2014/main" id="{00000000-0008-0000-0700-000089000000}"/>
            </a:ext>
          </a:extLst>
        </xdr:cNvPr>
        <xdr:cNvSpPr/>
      </xdr:nvSpPr>
      <xdr:spPr>
        <a:xfrm>
          <a:off x="3746500" y="968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8661</xdr:rowOff>
    </xdr:from>
    <xdr:ext cx="534377" cy="259045"/>
    <xdr:sp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81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156741</xdr:rowOff>
    </xdr:from>
    <xdr:to>
      <xdr:col>15</xdr:col>
      <xdr:colOff>101600</xdr:colOff>
      <xdr:row>54</xdr:row>
      <xdr:rowOff>86891</xdr:rowOff>
    </xdr:to>
    <xdr:sp textlink="">
      <xdr:nvSpPr>
        <xdr:cNvPr id="139" name="楕円 138">
          <a:extLst>
            <a:ext uri="{FF2B5EF4-FFF2-40B4-BE49-F238E27FC236}">
              <a16:creationId xmlns:a16="http://schemas.microsoft.com/office/drawing/2014/main" id="{00000000-0008-0000-0700-00008B000000}"/>
            </a:ext>
          </a:extLst>
        </xdr:cNvPr>
        <xdr:cNvSpPr/>
      </xdr:nvSpPr>
      <xdr:spPr>
        <a:xfrm>
          <a:off x="2857500" y="924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103418</xdr:rowOff>
    </xdr:from>
    <xdr:ext cx="599010" cy="259045"/>
    <xdr:sp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08795" y="9018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30173</xdr:rowOff>
    </xdr:from>
    <xdr:to>
      <xdr:col>10</xdr:col>
      <xdr:colOff>165100</xdr:colOff>
      <xdr:row>56</xdr:row>
      <xdr:rowOff>131773</xdr:rowOff>
    </xdr:to>
    <xdr:sp textlink="">
      <xdr:nvSpPr>
        <xdr:cNvPr id="141" name="楕円 140">
          <a:extLst>
            <a:ext uri="{FF2B5EF4-FFF2-40B4-BE49-F238E27FC236}">
              <a16:creationId xmlns:a16="http://schemas.microsoft.com/office/drawing/2014/main" id="{00000000-0008-0000-0700-00008D000000}"/>
            </a:ext>
          </a:extLst>
        </xdr:cNvPr>
        <xdr:cNvSpPr/>
      </xdr:nvSpPr>
      <xdr:spPr>
        <a:xfrm>
          <a:off x="1968500" y="963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122900</xdr:rowOff>
    </xdr:from>
    <xdr:ext cx="534377" cy="259045"/>
    <xdr:sp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2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99903</xdr:rowOff>
    </xdr:from>
    <xdr:to>
      <xdr:col>6</xdr:col>
      <xdr:colOff>38100</xdr:colOff>
      <xdr:row>53</xdr:row>
      <xdr:rowOff>30053</xdr:rowOff>
    </xdr:to>
    <xdr:sp textlink="">
      <xdr:nvSpPr>
        <xdr:cNvPr id="143" name="楕円 142">
          <a:extLst>
            <a:ext uri="{FF2B5EF4-FFF2-40B4-BE49-F238E27FC236}">
              <a16:creationId xmlns:a16="http://schemas.microsoft.com/office/drawing/2014/main" id="{00000000-0008-0000-0700-00008F000000}"/>
            </a:ext>
          </a:extLst>
        </xdr:cNvPr>
        <xdr:cNvSpPr/>
      </xdr:nvSpPr>
      <xdr:spPr>
        <a:xfrm>
          <a:off x="1079500" y="901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21180</xdr:rowOff>
    </xdr:from>
    <xdr:ext cx="599010" cy="259045"/>
    <xdr:sp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9108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141115</xdr:rowOff>
    </xdr:from>
    <xdr:to>
      <xdr:col>24</xdr:col>
      <xdr:colOff>63500</xdr:colOff>
      <xdr:row>76</xdr:row>
      <xdr:rowOff>59483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99865"/>
          <a:ext cx="838200" cy="8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165368</xdr:rowOff>
    </xdr:from>
    <xdr:ext cx="599010" cy="259045"/>
    <xdr:sp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681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59483</xdr:rowOff>
    </xdr:from>
    <xdr:to>
      <xdr:col>19</xdr:col>
      <xdr:colOff>177800</xdr:colOff>
      <xdr:row>76</xdr:row>
      <xdr:rowOff>161362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089683"/>
          <a:ext cx="889000" cy="101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50861</xdr:rowOff>
    </xdr:from>
    <xdr:ext cx="599010" cy="259045"/>
    <xdr:sp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381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91095</xdr:rowOff>
    </xdr:from>
    <xdr:to>
      <xdr:col>15</xdr:col>
      <xdr:colOff>50800</xdr:colOff>
      <xdr:row>76</xdr:row>
      <xdr:rowOff>161362</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121295"/>
          <a:ext cx="889000" cy="7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162385</xdr:rowOff>
    </xdr:from>
    <xdr:ext cx="599010" cy="259045"/>
    <xdr:sp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49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91095</xdr:rowOff>
    </xdr:from>
    <xdr:to>
      <xdr:col>10</xdr:col>
      <xdr:colOff>114300</xdr:colOff>
      <xdr:row>77</xdr:row>
      <xdr:rowOff>161874</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21295"/>
          <a:ext cx="889000" cy="242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71478</xdr:rowOff>
    </xdr:from>
    <xdr:ext cx="599010" cy="259045"/>
    <xdr:sp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128731</xdr:rowOff>
    </xdr:from>
    <xdr:to>
      <xdr:col>6</xdr:col>
      <xdr:colOff>38100</xdr:colOff>
      <xdr:row>76</xdr:row>
      <xdr:rowOff>58880</xdr:rowOff>
    </xdr:to>
    <xdr:sp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9874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75408</xdr:rowOff>
    </xdr:from>
    <xdr:ext cx="599010" cy="259045"/>
    <xdr:sp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76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90315</xdr:rowOff>
    </xdr:from>
    <xdr:to>
      <xdr:col>24</xdr:col>
      <xdr:colOff>114300</xdr:colOff>
      <xdr:row>76</xdr:row>
      <xdr:rowOff>20465</xdr:rowOff>
    </xdr:to>
    <xdr:sp textlink="">
      <xdr:nvSpPr>
        <xdr:cNvPr id="195" name="楕円 194">
          <a:extLst>
            <a:ext uri="{FF2B5EF4-FFF2-40B4-BE49-F238E27FC236}">
              <a16:creationId xmlns:a16="http://schemas.microsoft.com/office/drawing/2014/main" id="{00000000-0008-0000-0700-0000C3000000}"/>
            </a:ext>
          </a:extLst>
        </xdr:cNvPr>
        <xdr:cNvSpPr/>
      </xdr:nvSpPr>
      <xdr:spPr>
        <a:xfrm>
          <a:off x="4584700" y="1294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68742</xdr:rowOff>
    </xdr:from>
    <xdr:ext cx="599010" cy="259045"/>
    <xdr:sp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9274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8683</xdr:rowOff>
    </xdr:from>
    <xdr:to>
      <xdr:col>20</xdr:col>
      <xdr:colOff>38100</xdr:colOff>
      <xdr:row>76</xdr:row>
      <xdr:rowOff>110283</xdr:rowOff>
    </xdr:to>
    <xdr:sp textlink="">
      <xdr:nvSpPr>
        <xdr:cNvPr id="197" name="楕円 196">
          <a:extLst>
            <a:ext uri="{FF2B5EF4-FFF2-40B4-BE49-F238E27FC236}">
              <a16:creationId xmlns:a16="http://schemas.microsoft.com/office/drawing/2014/main" id="{00000000-0008-0000-0700-0000C5000000}"/>
            </a:ext>
          </a:extLst>
        </xdr:cNvPr>
        <xdr:cNvSpPr/>
      </xdr:nvSpPr>
      <xdr:spPr>
        <a:xfrm>
          <a:off x="3746500" y="1303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101410</xdr:rowOff>
    </xdr:from>
    <xdr:ext cx="599010" cy="259045"/>
    <xdr:sp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31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110562</xdr:rowOff>
    </xdr:from>
    <xdr:to>
      <xdr:col>15</xdr:col>
      <xdr:colOff>101600</xdr:colOff>
      <xdr:row>77</xdr:row>
      <xdr:rowOff>40712</xdr:rowOff>
    </xdr:to>
    <xdr:sp textlink="">
      <xdr:nvSpPr>
        <xdr:cNvPr id="199" name="楕円 198">
          <a:extLst>
            <a:ext uri="{FF2B5EF4-FFF2-40B4-BE49-F238E27FC236}">
              <a16:creationId xmlns:a16="http://schemas.microsoft.com/office/drawing/2014/main" id="{00000000-0008-0000-0700-0000C7000000}"/>
            </a:ext>
          </a:extLst>
        </xdr:cNvPr>
        <xdr:cNvSpPr/>
      </xdr:nvSpPr>
      <xdr:spPr>
        <a:xfrm>
          <a:off x="2857500" y="1314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31839</xdr:rowOff>
    </xdr:from>
    <xdr:ext cx="599010" cy="259045"/>
    <xdr:sp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3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40295</xdr:rowOff>
    </xdr:from>
    <xdr:to>
      <xdr:col>10</xdr:col>
      <xdr:colOff>165100</xdr:colOff>
      <xdr:row>76</xdr:row>
      <xdr:rowOff>141895</xdr:rowOff>
    </xdr:to>
    <xdr:sp textlink="">
      <xdr:nvSpPr>
        <xdr:cNvPr id="201" name="楕円 200">
          <a:extLst>
            <a:ext uri="{FF2B5EF4-FFF2-40B4-BE49-F238E27FC236}">
              <a16:creationId xmlns:a16="http://schemas.microsoft.com/office/drawing/2014/main" id="{00000000-0008-0000-0700-0000C9000000}"/>
            </a:ext>
          </a:extLst>
        </xdr:cNvPr>
        <xdr:cNvSpPr/>
      </xdr:nvSpPr>
      <xdr:spPr>
        <a:xfrm>
          <a:off x="1968500" y="1307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133022</xdr:rowOff>
    </xdr:from>
    <xdr:ext cx="599010" cy="259045"/>
    <xdr:sp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63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111074</xdr:rowOff>
    </xdr:from>
    <xdr:to>
      <xdr:col>6</xdr:col>
      <xdr:colOff>38100</xdr:colOff>
      <xdr:row>78</xdr:row>
      <xdr:rowOff>41224</xdr:rowOff>
    </xdr:to>
    <xdr:sp textlink="">
      <xdr:nvSpPr>
        <xdr:cNvPr id="203" name="楕円 202">
          <a:extLst>
            <a:ext uri="{FF2B5EF4-FFF2-40B4-BE49-F238E27FC236}">
              <a16:creationId xmlns:a16="http://schemas.microsoft.com/office/drawing/2014/main" id="{00000000-0008-0000-0700-0000CB000000}"/>
            </a:ext>
          </a:extLst>
        </xdr:cNvPr>
        <xdr:cNvSpPr/>
      </xdr:nvSpPr>
      <xdr:spPr>
        <a:xfrm>
          <a:off x="1079500" y="1331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32351</xdr:rowOff>
    </xdr:from>
    <xdr:ext cx="599010" cy="259045"/>
    <xdr:sp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405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107581</xdr:rowOff>
    </xdr:from>
    <xdr:to>
      <xdr:col>24</xdr:col>
      <xdr:colOff>63500</xdr:colOff>
      <xdr:row>98</xdr:row>
      <xdr:rowOff>16580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3797300" y="16566781"/>
          <a:ext cx="838200" cy="251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107581</xdr:rowOff>
    </xdr:from>
    <xdr:to>
      <xdr:col>19</xdr:col>
      <xdr:colOff>177800</xdr:colOff>
      <xdr:row>97</xdr:row>
      <xdr:rowOff>77939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908300" y="16566781"/>
          <a:ext cx="889000" cy="14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65387</xdr:rowOff>
    </xdr:from>
    <xdr:to>
      <xdr:col>15</xdr:col>
      <xdr:colOff>50800</xdr:colOff>
      <xdr:row>97</xdr:row>
      <xdr:rowOff>77939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696037"/>
          <a:ext cx="889000" cy="1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65387</xdr:rowOff>
    </xdr:from>
    <xdr:to>
      <xdr:col>10</xdr:col>
      <xdr:colOff>114300</xdr:colOff>
      <xdr:row>97</xdr:row>
      <xdr:rowOff>114497</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696037"/>
          <a:ext cx="889000" cy="4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128598</xdr:rowOff>
    </xdr:from>
    <xdr:ext cx="534377" cy="259045"/>
    <xdr:sp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137230</xdr:rowOff>
    </xdr:from>
    <xdr:to>
      <xdr:col>24</xdr:col>
      <xdr:colOff>114300</xdr:colOff>
      <xdr:row>98</xdr:row>
      <xdr:rowOff>67380</xdr:rowOff>
    </xdr:to>
    <xdr:sp textlink="">
      <xdr:nvSpPr>
        <xdr:cNvPr id="253" name="楕円 252">
          <a:extLst>
            <a:ext uri="{FF2B5EF4-FFF2-40B4-BE49-F238E27FC236}">
              <a16:creationId xmlns:a16="http://schemas.microsoft.com/office/drawing/2014/main" id="{00000000-0008-0000-0700-0000FD000000}"/>
            </a:ext>
          </a:extLst>
        </xdr:cNvPr>
        <xdr:cNvSpPr/>
      </xdr:nvSpPr>
      <xdr:spPr>
        <a:xfrm>
          <a:off x="4584700" y="1676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52157</xdr:rowOff>
    </xdr:from>
    <xdr:ext cx="534377" cy="259045"/>
    <xdr:sp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8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56781</xdr:rowOff>
    </xdr:from>
    <xdr:to>
      <xdr:col>20</xdr:col>
      <xdr:colOff>38100</xdr:colOff>
      <xdr:row>96</xdr:row>
      <xdr:rowOff>158381</xdr:rowOff>
    </xdr:to>
    <xdr:sp textlink="">
      <xdr:nvSpPr>
        <xdr:cNvPr id="255" name="楕円 254">
          <a:extLst>
            <a:ext uri="{FF2B5EF4-FFF2-40B4-BE49-F238E27FC236}">
              <a16:creationId xmlns:a16="http://schemas.microsoft.com/office/drawing/2014/main" id="{00000000-0008-0000-0700-0000FF000000}"/>
            </a:ext>
          </a:extLst>
        </xdr:cNvPr>
        <xdr:cNvSpPr/>
      </xdr:nvSpPr>
      <xdr:spPr>
        <a:xfrm>
          <a:off x="3746500" y="16515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149508</xdr:rowOff>
    </xdr:from>
    <xdr:ext cx="534377" cy="259045"/>
    <xdr:sp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60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27139</xdr:rowOff>
    </xdr:from>
    <xdr:to>
      <xdr:col>15</xdr:col>
      <xdr:colOff>101600</xdr:colOff>
      <xdr:row>97</xdr:row>
      <xdr:rowOff>128739</xdr:rowOff>
    </xdr:to>
    <xdr:sp textlink="">
      <xdr:nvSpPr>
        <xdr:cNvPr id="257" name="楕円 256">
          <a:extLst>
            <a:ext uri="{FF2B5EF4-FFF2-40B4-BE49-F238E27FC236}">
              <a16:creationId xmlns:a16="http://schemas.microsoft.com/office/drawing/2014/main" id="{00000000-0008-0000-0700-000001010000}"/>
            </a:ext>
          </a:extLst>
        </xdr:cNvPr>
        <xdr:cNvSpPr/>
      </xdr:nvSpPr>
      <xdr:spPr>
        <a:xfrm>
          <a:off x="2857500" y="1665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119866</xdr:rowOff>
    </xdr:from>
    <xdr:ext cx="534377" cy="259045"/>
    <xdr:sp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750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14587</xdr:rowOff>
    </xdr:from>
    <xdr:to>
      <xdr:col>10</xdr:col>
      <xdr:colOff>165100</xdr:colOff>
      <xdr:row>97</xdr:row>
      <xdr:rowOff>116187</xdr:rowOff>
    </xdr:to>
    <xdr:sp textlink="">
      <xdr:nvSpPr>
        <xdr:cNvPr id="259" name="楕円 258">
          <a:extLst>
            <a:ext uri="{FF2B5EF4-FFF2-40B4-BE49-F238E27FC236}">
              <a16:creationId xmlns:a16="http://schemas.microsoft.com/office/drawing/2014/main" id="{00000000-0008-0000-0700-000003010000}"/>
            </a:ext>
          </a:extLst>
        </xdr:cNvPr>
        <xdr:cNvSpPr/>
      </xdr:nvSpPr>
      <xdr:spPr>
        <a:xfrm>
          <a:off x="1968500" y="16645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107314</xdr:rowOff>
    </xdr:from>
    <xdr:ext cx="534377" cy="259045"/>
    <xdr:sp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737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63697</xdr:rowOff>
    </xdr:from>
    <xdr:to>
      <xdr:col>6</xdr:col>
      <xdr:colOff>38100</xdr:colOff>
      <xdr:row>97</xdr:row>
      <xdr:rowOff>165297</xdr:rowOff>
    </xdr:to>
    <xdr:sp textlink="">
      <xdr:nvSpPr>
        <xdr:cNvPr id="261" name="楕円 260">
          <a:extLst>
            <a:ext uri="{FF2B5EF4-FFF2-40B4-BE49-F238E27FC236}">
              <a16:creationId xmlns:a16="http://schemas.microsoft.com/office/drawing/2014/main" id="{00000000-0008-0000-0700-000005010000}"/>
            </a:ext>
          </a:extLst>
        </xdr:cNvPr>
        <xdr:cNvSpPr/>
      </xdr:nvSpPr>
      <xdr:spPr>
        <a:xfrm>
          <a:off x="1079500" y="16694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156424</xdr:rowOff>
    </xdr:from>
    <xdr:ext cx="534377" cy="259045"/>
    <xdr:sp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787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138502</xdr:rowOff>
    </xdr:from>
    <xdr:to>
      <xdr:col>55</xdr:col>
      <xdr:colOff>0</xdr:colOff>
      <xdr:row>38</xdr:row>
      <xdr:rowOff>144599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53602"/>
          <a:ext cx="838200" cy="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74947</xdr:rowOff>
    </xdr:from>
    <xdr:ext cx="469744" cy="259045"/>
    <xdr:sp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90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144599</xdr:rowOff>
    </xdr:from>
    <xdr:to>
      <xdr:col>50</xdr:col>
      <xdr:colOff>114300</xdr:colOff>
      <xdr:row>38</xdr:row>
      <xdr:rowOff>146885</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659699"/>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146885</xdr:rowOff>
    </xdr:from>
    <xdr:to>
      <xdr:col>45</xdr:col>
      <xdr:colOff>177800</xdr:colOff>
      <xdr:row>38</xdr:row>
      <xdr:rowOff>148299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661985"/>
          <a:ext cx="889000" cy="1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135672</xdr:rowOff>
    </xdr:from>
    <xdr:to>
      <xdr:col>41</xdr:col>
      <xdr:colOff>50800</xdr:colOff>
      <xdr:row>38</xdr:row>
      <xdr:rowOff>148299</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50772"/>
          <a:ext cx="889000" cy="12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119924</xdr:rowOff>
    </xdr:from>
    <xdr:to>
      <xdr:col>36</xdr:col>
      <xdr:colOff>165100</xdr:colOff>
      <xdr:row>39</xdr:row>
      <xdr:rowOff>50074</xdr:rowOff>
    </xdr:to>
    <xdr:sp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3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41201</xdr:rowOff>
    </xdr:from>
    <xdr:ext cx="378565" cy="259045"/>
    <xdr:sp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72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87702</xdr:rowOff>
    </xdr:from>
    <xdr:to>
      <xdr:col>55</xdr:col>
      <xdr:colOff>50800</xdr:colOff>
      <xdr:row>39</xdr:row>
      <xdr:rowOff>17852</xdr:rowOff>
    </xdr:to>
    <xdr:sp textlink="">
      <xdr:nvSpPr>
        <xdr:cNvPr id="312" name="楕円 311">
          <a:extLst>
            <a:ext uri="{FF2B5EF4-FFF2-40B4-BE49-F238E27FC236}">
              <a16:creationId xmlns:a16="http://schemas.microsoft.com/office/drawing/2014/main" id="{00000000-0008-0000-0700-000038010000}"/>
            </a:ext>
          </a:extLst>
        </xdr:cNvPr>
        <xdr:cNvSpPr/>
      </xdr:nvSpPr>
      <xdr:spPr>
        <a:xfrm>
          <a:off x="10426700" y="660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110579</xdr:rowOff>
    </xdr:from>
    <xdr:ext cx="469744" cy="259045"/>
    <xdr:sp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454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93799</xdr:rowOff>
    </xdr:from>
    <xdr:to>
      <xdr:col>50</xdr:col>
      <xdr:colOff>165100</xdr:colOff>
      <xdr:row>39</xdr:row>
      <xdr:rowOff>23949</xdr:rowOff>
    </xdr:to>
    <xdr:sp textlink="">
      <xdr:nvSpPr>
        <xdr:cNvPr id="314" name="楕円 313">
          <a:extLst>
            <a:ext uri="{FF2B5EF4-FFF2-40B4-BE49-F238E27FC236}">
              <a16:creationId xmlns:a16="http://schemas.microsoft.com/office/drawing/2014/main" id="{00000000-0008-0000-0700-00003A010000}"/>
            </a:ext>
          </a:extLst>
        </xdr:cNvPr>
        <xdr:cNvSpPr/>
      </xdr:nvSpPr>
      <xdr:spPr>
        <a:xfrm>
          <a:off x="9588500" y="6608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39</xdr:row>
      <xdr:rowOff>15076</xdr:rowOff>
    </xdr:from>
    <xdr:ext cx="469744" cy="259045"/>
    <xdr:sp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701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96085</xdr:rowOff>
    </xdr:from>
    <xdr:to>
      <xdr:col>46</xdr:col>
      <xdr:colOff>38100</xdr:colOff>
      <xdr:row>39</xdr:row>
      <xdr:rowOff>26235</xdr:rowOff>
    </xdr:to>
    <xdr:sp textlink="">
      <xdr:nvSpPr>
        <xdr:cNvPr id="316" name="楕円 315">
          <a:extLst>
            <a:ext uri="{FF2B5EF4-FFF2-40B4-BE49-F238E27FC236}">
              <a16:creationId xmlns:a16="http://schemas.microsoft.com/office/drawing/2014/main" id="{00000000-0008-0000-0700-00003C010000}"/>
            </a:ext>
          </a:extLst>
        </xdr:cNvPr>
        <xdr:cNvSpPr/>
      </xdr:nvSpPr>
      <xdr:spPr>
        <a:xfrm>
          <a:off x="8699500" y="6611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39</xdr:row>
      <xdr:rowOff>17362</xdr:rowOff>
    </xdr:from>
    <xdr:ext cx="469744" cy="259045"/>
    <xdr:sp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70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97499</xdr:rowOff>
    </xdr:from>
    <xdr:to>
      <xdr:col>41</xdr:col>
      <xdr:colOff>101600</xdr:colOff>
      <xdr:row>39</xdr:row>
      <xdr:rowOff>27649</xdr:rowOff>
    </xdr:to>
    <xdr:sp textlink="">
      <xdr:nvSpPr>
        <xdr:cNvPr id="318" name="楕円 317">
          <a:extLst>
            <a:ext uri="{FF2B5EF4-FFF2-40B4-BE49-F238E27FC236}">
              <a16:creationId xmlns:a16="http://schemas.microsoft.com/office/drawing/2014/main" id="{00000000-0008-0000-0700-00003E010000}"/>
            </a:ext>
          </a:extLst>
        </xdr:cNvPr>
        <xdr:cNvSpPr/>
      </xdr:nvSpPr>
      <xdr:spPr>
        <a:xfrm>
          <a:off x="7810500" y="6612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39</xdr:row>
      <xdr:rowOff>18776</xdr:rowOff>
    </xdr:from>
    <xdr:ext cx="469744" cy="259045"/>
    <xdr:sp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705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84872</xdr:rowOff>
    </xdr:from>
    <xdr:to>
      <xdr:col>36</xdr:col>
      <xdr:colOff>165100</xdr:colOff>
      <xdr:row>39</xdr:row>
      <xdr:rowOff>15022</xdr:rowOff>
    </xdr:to>
    <xdr:sp textlink="">
      <xdr:nvSpPr>
        <xdr:cNvPr id="320" name="楕円 319">
          <a:extLst>
            <a:ext uri="{FF2B5EF4-FFF2-40B4-BE49-F238E27FC236}">
              <a16:creationId xmlns:a16="http://schemas.microsoft.com/office/drawing/2014/main" id="{00000000-0008-0000-0700-000040010000}"/>
            </a:ext>
          </a:extLst>
        </xdr:cNvPr>
        <xdr:cNvSpPr/>
      </xdr:nvSpPr>
      <xdr:spPr>
        <a:xfrm>
          <a:off x="6921500" y="659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31549</xdr:rowOff>
    </xdr:from>
    <xdr:ext cx="469744" cy="259045"/>
    <xdr:sp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375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135596</xdr:rowOff>
    </xdr:from>
    <xdr:to>
      <xdr:col>55</xdr:col>
      <xdr:colOff>0</xdr:colOff>
      <xdr:row>58</xdr:row>
      <xdr:rowOff>136510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079696"/>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135596</xdr:rowOff>
    </xdr:from>
    <xdr:to>
      <xdr:col>50</xdr:col>
      <xdr:colOff>114300</xdr:colOff>
      <xdr:row>59</xdr:row>
      <xdr:rowOff>2377</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79696"/>
          <a:ext cx="889000" cy="3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2377</xdr:rowOff>
    </xdr:from>
    <xdr:to>
      <xdr:col>45</xdr:col>
      <xdr:colOff>177800</xdr:colOff>
      <xdr:row>59</xdr:row>
      <xdr:rowOff>12109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17927"/>
          <a:ext cx="889000" cy="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143935</xdr:rowOff>
    </xdr:from>
    <xdr:to>
      <xdr:col>41</xdr:col>
      <xdr:colOff>50800</xdr:colOff>
      <xdr:row>59</xdr:row>
      <xdr:rowOff>12109</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088035"/>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127011</xdr:rowOff>
    </xdr:from>
    <xdr:to>
      <xdr:col>36</xdr:col>
      <xdr:colOff>165100</xdr:colOff>
      <xdr:row>58</xdr:row>
      <xdr:rowOff>57161</xdr:rowOff>
    </xdr:to>
    <xdr:sp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89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73688</xdr:rowOff>
    </xdr:from>
    <xdr:ext cx="534377" cy="259045"/>
    <xdr:sp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67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85710</xdr:rowOff>
    </xdr:from>
    <xdr:to>
      <xdr:col>55</xdr:col>
      <xdr:colOff>50800</xdr:colOff>
      <xdr:row>59</xdr:row>
      <xdr:rowOff>15860</xdr:rowOff>
    </xdr:to>
    <xdr:sp textlink="">
      <xdr:nvSpPr>
        <xdr:cNvPr id="371" name="楕円 370">
          <a:extLst>
            <a:ext uri="{FF2B5EF4-FFF2-40B4-BE49-F238E27FC236}">
              <a16:creationId xmlns:a16="http://schemas.microsoft.com/office/drawing/2014/main" id="{00000000-0008-0000-0700-000073010000}"/>
            </a:ext>
          </a:extLst>
        </xdr:cNvPr>
        <xdr:cNvSpPr/>
      </xdr:nvSpPr>
      <xdr:spPr>
        <a:xfrm>
          <a:off x="10426700" y="1002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39851</xdr:rowOff>
    </xdr:from>
    <xdr:ext cx="534377" cy="259045"/>
    <xdr:sp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84796</xdr:rowOff>
    </xdr:from>
    <xdr:to>
      <xdr:col>50</xdr:col>
      <xdr:colOff>165100</xdr:colOff>
      <xdr:row>59</xdr:row>
      <xdr:rowOff>14946</xdr:rowOff>
    </xdr:to>
    <xdr:sp textlink="">
      <xdr:nvSpPr>
        <xdr:cNvPr id="373" name="楕円 372">
          <a:extLst>
            <a:ext uri="{FF2B5EF4-FFF2-40B4-BE49-F238E27FC236}">
              <a16:creationId xmlns:a16="http://schemas.microsoft.com/office/drawing/2014/main" id="{00000000-0008-0000-0700-000075010000}"/>
            </a:ext>
          </a:extLst>
        </xdr:cNvPr>
        <xdr:cNvSpPr/>
      </xdr:nvSpPr>
      <xdr:spPr>
        <a:xfrm>
          <a:off x="9588500" y="1002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6073</xdr:rowOff>
    </xdr:from>
    <xdr:ext cx="534377" cy="259045"/>
    <xdr:sp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12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123027</xdr:rowOff>
    </xdr:from>
    <xdr:to>
      <xdr:col>46</xdr:col>
      <xdr:colOff>38100</xdr:colOff>
      <xdr:row>59</xdr:row>
      <xdr:rowOff>53177</xdr:rowOff>
    </xdr:to>
    <xdr:sp textlink="">
      <xdr:nvSpPr>
        <xdr:cNvPr id="375" name="楕円 374">
          <a:extLst>
            <a:ext uri="{FF2B5EF4-FFF2-40B4-BE49-F238E27FC236}">
              <a16:creationId xmlns:a16="http://schemas.microsoft.com/office/drawing/2014/main" id="{00000000-0008-0000-0700-000077010000}"/>
            </a:ext>
          </a:extLst>
        </xdr:cNvPr>
        <xdr:cNvSpPr/>
      </xdr:nvSpPr>
      <xdr:spPr>
        <a:xfrm>
          <a:off x="8699500" y="1006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44304</xdr:rowOff>
    </xdr:from>
    <xdr:ext cx="469744" cy="259045"/>
    <xdr:sp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428" y="1015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132759</xdr:rowOff>
    </xdr:from>
    <xdr:to>
      <xdr:col>41</xdr:col>
      <xdr:colOff>101600</xdr:colOff>
      <xdr:row>59</xdr:row>
      <xdr:rowOff>62909</xdr:rowOff>
    </xdr:to>
    <xdr:sp textlink="">
      <xdr:nvSpPr>
        <xdr:cNvPr id="377" name="楕円 376">
          <a:extLst>
            <a:ext uri="{FF2B5EF4-FFF2-40B4-BE49-F238E27FC236}">
              <a16:creationId xmlns:a16="http://schemas.microsoft.com/office/drawing/2014/main" id="{00000000-0008-0000-0700-000079010000}"/>
            </a:ext>
          </a:extLst>
        </xdr:cNvPr>
        <xdr:cNvSpPr/>
      </xdr:nvSpPr>
      <xdr:spPr>
        <a:xfrm>
          <a:off x="7810500" y="10076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54036</xdr:rowOff>
    </xdr:from>
    <xdr:ext cx="469744" cy="259045"/>
    <xdr:sp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428" y="10169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93135</xdr:rowOff>
    </xdr:from>
    <xdr:to>
      <xdr:col>36</xdr:col>
      <xdr:colOff>165100</xdr:colOff>
      <xdr:row>59</xdr:row>
      <xdr:rowOff>23285</xdr:rowOff>
    </xdr:to>
    <xdr:sp textlink="">
      <xdr:nvSpPr>
        <xdr:cNvPr id="379" name="楕円 378">
          <a:extLst>
            <a:ext uri="{FF2B5EF4-FFF2-40B4-BE49-F238E27FC236}">
              <a16:creationId xmlns:a16="http://schemas.microsoft.com/office/drawing/2014/main" id="{00000000-0008-0000-0700-00007B010000}"/>
            </a:ext>
          </a:extLst>
        </xdr:cNvPr>
        <xdr:cNvSpPr/>
      </xdr:nvSpPr>
      <xdr:spPr>
        <a:xfrm>
          <a:off x="6921500" y="10037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14412</xdr:rowOff>
    </xdr:from>
    <xdr:ext cx="534377" cy="259045"/>
    <xdr:sp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10129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22634</xdr:rowOff>
    </xdr:from>
    <xdr:to>
      <xdr:col>55</xdr:col>
      <xdr:colOff>0</xdr:colOff>
      <xdr:row>78</xdr:row>
      <xdr:rowOff>48397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395734"/>
          <a:ext cx="838200" cy="2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143713</xdr:rowOff>
    </xdr:from>
    <xdr:ext cx="534377" cy="259045"/>
    <xdr:sp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02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142123</xdr:rowOff>
    </xdr:from>
    <xdr:to>
      <xdr:col>50</xdr:col>
      <xdr:colOff>114300</xdr:colOff>
      <xdr:row>78</xdr:row>
      <xdr:rowOff>22634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3000873"/>
          <a:ext cx="889000" cy="394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37543</xdr:rowOff>
    </xdr:from>
    <xdr:ext cx="534377" cy="259045"/>
    <xdr:sp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289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142123</xdr:rowOff>
    </xdr:from>
    <xdr:to>
      <xdr:col>45</xdr:col>
      <xdr:colOff>177800</xdr:colOff>
      <xdr:row>76</xdr:row>
      <xdr:rowOff>39047</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3000873"/>
          <a:ext cx="889000" cy="68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131449</xdr:rowOff>
    </xdr:from>
    <xdr:ext cx="534377" cy="259045"/>
    <xdr:sp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5741</xdr:rowOff>
    </xdr:from>
    <xdr:to>
      <xdr:col>41</xdr:col>
      <xdr:colOff>50800</xdr:colOff>
      <xdr:row>76</xdr:row>
      <xdr:rowOff>39047</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035941"/>
          <a:ext cx="889000" cy="33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143817</xdr:rowOff>
    </xdr:from>
    <xdr:ext cx="534377" cy="259045"/>
    <xdr:sp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97747</xdr:rowOff>
    </xdr:from>
    <xdr:to>
      <xdr:col>36</xdr:col>
      <xdr:colOff>165100</xdr:colOff>
      <xdr:row>76</xdr:row>
      <xdr:rowOff>27896</xdr:rowOff>
    </xdr:to>
    <xdr:sp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564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44424</xdr:rowOff>
    </xdr:from>
    <xdr:ext cx="534377" cy="259045"/>
    <xdr:sp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2731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169047</xdr:rowOff>
    </xdr:from>
    <xdr:to>
      <xdr:col>55</xdr:col>
      <xdr:colOff>50800</xdr:colOff>
      <xdr:row>78</xdr:row>
      <xdr:rowOff>99197</xdr:rowOff>
    </xdr:to>
    <xdr:sp textlink="">
      <xdr:nvSpPr>
        <xdr:cNvPr id="426" name="楕円 425">
          <a:extLst>
            <a:ext uri="{FF2B5EF4-FFF2-40B4-BE49-F238E27FC236}">
              <a16:creationId xmlns:a16="http://schemas.microsoft.com/office/drawing/2014/main" id="{00000000-0008-0000-0700-0000AA010000}"/>
            </a:ext>
          </a:extLst>
        </xdr:cNvPr>
        <xdr:cNvSpPr/>
      </xdr:nvSpPr>
      <xdr:spPr>
        <a:xfrm>
          <a:off x="10426700" y="1337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83974</xdr:rowOff>
    </xdr:from>
    <xdr:ext cx="469744" cy="259045"/>
    <xdr:sp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85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143284</xdr:rowOff>
    </xdr:from>
    <xdr:to>
      <xdr:col>50</xdr:col>
      <xdr:colOff>165100</xdr:colOff>
      <xdr:row>78</xdr:row>
      <xdr:rowOff>73434</xdr:rowOff>
    </xdr:to>
    <xdr:sp textlink="">
      <xdr:nvSpPr>
        <xdr:cNvPr id="428" name="楕円 427">
          <a:extLst>
            <a:ext uri="{FF2B5EF4-FFF2-40B4-BE49-F238E27FC236}">
              <a16:creationId xmlns:a16="http://schemas.microsoft.com/office/drawing/2014/main" id="{00000000-0008-0000-0700-0000AC010000}"/>
            </a:ext>
          </a:extLst>
        </xdr:cNvPr>
        <xdr:cNvSpPr/>
      </xdr:nvSpPr>
      <xdr:spPr>
        <a:xfrm>
          <a:off x="9588500" y="13344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64561</xdr:rowOff>
    </xdr:from>
    <xdr:ext cx="469744" cy="259045"/>
    <xdr:sp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428" y="13437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91323</xdr:rowOff>
    </xdr:from>
    <xdr:to>
      <xdr:col>46</xdr:col>
      <xdr:colOff>38100</xdr:colOff>
      <xdr:row>76</xdr:row>
      <xdr:rowOff>21473</xdr:rowOff>
    </xdr:to>
    <xdr:sp textlink="">
      <xdr:nvSpPr>
        <xdr:cNvPr id="430" name="楕円 429">
          <a:extLst>
            <a:ext uri="{FF2B5EF4-FFF2-40B4-BE49-F238E27FC236}">
              <a16:creationId xmlns:a16="http://schemas.microsoft.com/office/drawing/2014/main" id="{00000000-0008-0000-0700-0000AE010000}"/>
            </a:ext>
          </a:extLst>
        </xdr:cNvPr>
        <xdr:cNvSpPr/>
      </xdr:nvSpPr>
      <xdr:spPr>
        <a:xfrm>
          <a:off x="8699500" y="1295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38000</xdr:rowOff>
    </xdr:from>
    <xdr:ext cx="534377" cy="259045"/>
    <xdr:sp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72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159697</xdr:rowOff>
    </xdr:from>
    <xdr:to>
      <xdr:col>41</xdr:col>
      <xdr:colOff>101600</xdr:colOff>
      <xdr:row>76</xdr:row>
      <xdr:rowOff>89847</xdr:rowOff>
    </xdr:to>
    <xdr:sp textlink="">
      <xdr:nvSpPr>
        <xdr:cNvPr id="432" name="楕円 431">
          <a:extLst>
            <a:ext uri="{FF2B5EF4-FFF2-40B4-BE49-F238E27FC236}">
              <a16:creationId xmlns:a16="http://schemas.microsoft.com/office/drawing/2014/main" id="{00000000-0008-0000-0700-0000B0010000}"/>
            </a:ext>
          </a:extLst>
        </xdr:cNvPr>
        <xdr:cNvSpPr/>
      </xdr:nvSpPr>
      <xdr:spPr>
        <a:xfrm>
          <a:off x="7810500" y="1301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106374</xdr:rowOff>
    </xdr:from>
    <xdr:ext cx="534377" cy="259045"/>
    <xdr:sp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79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126391</xdr:rowOff>
    </xdr:from>
    <xdr:to>
      <xdr:col>36</xdr:col>
      <xdr:colOff>165100</xdr:colOff>
      <xdr:row>76</xdr:row>
      <xdr:rowOff>56541</xdr:rowOff>
    </xdr:to>
    <xdr:sp textlink="">
      <xdr:nvSpPr>
        <xdr:cNvPr id="434" name="楕円 433">
          <a:extLst>
            <a:ext uri="{FF2B5EF4-FFF2-40B4-BE49-F238E27FC236}">
              <a16:creationId xmlns:a16="http://schemas.microsoft.com/office/drawing/2014/main" id="{00000000-0008-0000-0700-0000B2010000}"/>
            </a:ext>
          </a:extLst>
        </xdr:cNvPr>
        <xdr:cNvSpPr/>
      </xdr:nvSpPr>
      <xdr:spPr>
        <a:xfrm>
          <a:off x="6921500" y="1298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47668</xdr:rowOff>
    </xdr:from>
    <xdr:ext cx="534377" cy="259045"/>
    <xdr:sp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307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38658</xdr:rowOff>
    </xdr:from>
    <xdr:to>
      <xdr:col>55</xdr:col>
      <xdr:colOff>0</xdr:colOff>
      <xdr:row>97</xdr:row>
      <xdr:rowOff>50025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669308"/>
          <a:ext cx="838200" cy="1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38658</xdr:rowOff>
    </xdr:from>
    <xdr:to>
      <xdr:col>50</xdr:col>
      <xdr:colOff>114300</xdr:colOff>
      <xdr:row>97</xdr:row>
      <xdr:rowOff>44017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669308"/>
          <a:ext cx="889000" cy="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68287</xdr:rowOff>
    </xdr:from>
    <xdr:to>
      <xdr:col>45</xdr:col>
      <xdr:colOff>177800</xdr:colOff>
      <xdr:row>97</xdr:row>
      <xdr:rowOff>44017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7861300" y="16527487"/>
          <a:ext cx="889000" cy="14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68287</xdr:rowOff>
    </xdr:from>
    <xdr:to>
      <xdr:col>41</xdr:col>
      <xdr:colOff>50800</xdr:colOff>
      <xdr:row>96</xdr:row>
      <xdr:rowOff>122199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527487"/>
          <a:ext cx="889000" cy="5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28663</xdr:rowOff>
    </xdr:from>
    <xdr:to>
      <xdr:col>36</xdr:col>
      <xdr:colOff>165100</xdr:colOff>
      <xdr:row>95</xdr:row>
      <xdr:rowOff>130263</xdr:rowOff>
    </xdr:to>
    <xdr:sp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146790</xdr:rowOff>
    </xdr:from>
    <xdr:ext cx="534377" cy="259045"/>
    <xdr:sp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09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170675</xdr:rowOff>
    </xdr:from>
    <xdr:to>
      <xdr:col>55</xdr:col>
      <xdr:colOff>50800</xdr:colOff>
      <xdr:row>97</xdr:row>
      <xdr:rowOff>100825</xdr:rowOff>
    </xdr:to>
    <xdr:sp textlink="">
      <xdr:nvSpPr>
        <xdr:cNvPr id="483" name="楕円 482">
          <a:extLst>
            <a:ext uri="{FF2B5EF4-FFF2-40B4-BE49-F238E27FC236}">
              <a16:creationId xmlns:a16="http://schemas.microsoft.com/office/drawing/2014/main" id="{00000000-0008-0000-0700-0000E3010000}"/>
            </a:ext>
          </a:extLst>
        </xdr:cNvPr>
        <xdr:cNvSpPr/>
      </xdr:nvSpPr>
      <xdr:spPr>
        <a:xfrm>
          <a:off x="10426700" y="1662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85602</xdr:rowOff>
    </xdr:from>
    <xdr:ext cx="534377" cy="259045"/>
    <xdr:sp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5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159308</xdr:rowOff>
    </xdr:from>
    <xdr:to>
      <xdr:col>50</xdr:col>
      <xdr:colOff>165100</xdr:colOff>
      <xdr:row>97</xdr:row>
      <xdr:rowOff>89458</xdr:rowOff>
    </xdr:to>
    <xdr:sp textlink="">
      <xdr:nvSpPr>
        <xdr:cNvPr id="485" name="楕円 484">
          <a:extLst>
            <a:ext uri="{FF2B5EF4-FFF2-40B4-BE49-F238E27FC236}">
              <a16:creationId xmlns:a16="http://schemas.microsoft.com/office/drawing/2014/main" id="{00000000-0008-0000-0700-0000E5010000}"/>
            </a:ext>
          </a:extLst>
        </xdr:cNvPr>
        <xdr:cNvSpPr/>
      </xdr:nvSpPr>
      <xdr:spPr>
        <a:xfrm>
          <a:off x="9588500" y="1661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80585</xdr:rowOff>
    </xdr:from>
    <xdr:ext cx="534377" cy="259045"/>
    <xdr:sp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71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164667</xdr:rowOff>
    </xdr:from>
    <xdr:to>
      <xdr:col>46</xdr:col>
      <xdr:colOff>38100</xdr:colOff>
      <xdr:row>97</xdr:row>
      <xdr:rowOff>94817</xdr:rowOff>
    </xdr:to>
    <xdr:sp textlink="">
      <xdr:nvSpPr>
        <xdr:cNvPr id="487" name="楕円 486">
          <a:extLst>
            <a:ext uri="{FF2B5EF4-FFF2-40B4-BE49-F238E27FC236}">
              <a16:creationId xmlns:a16="http://schemas.microsoft.com/office/drawing/2014/main" id="{00000000-0008-0000-0700-0000E7010000}"/>
            </a:ext>
          </a:extLst>
        </xdr:cNvPr>
        <xdr:cNvSpPr/>
      </xdr:nvSpPr>
      <xdr:spPr>
        <a:xfrm>
          <a:off x="8699500" y="16623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85944</xdr:rowOff>
    </xdr:from>
    <xdr:ext cx="534377" cy="259045"/>
    <xdr:sp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716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17487</xdr:rowOff>
    </xdr:from>
    <xdr:to>
      <xdr:col>41</xdr:col>
      <xdr:colOff>101600</xdr:colOff>
      <xdr:row>96</xdr:row>
      <xdr:rowOff>119087</xdr:rowOff>
    </xdr:to>
    <xdr:sp textlink="">
      <xdr:nvSpPr>
        <xdr:cNvPr id="489" name="楕円 488">
          <a:extLst>
            <a:ext uri="{FF2B5EF4-FFF2-40B4-BE49-F238E27FC236}">
              <a16:creationId xmlns:a16="http://schemas.microsoft.com/office/drawing/2014/main" id="{00000000-0008-0000-0700-0000E9010000}"/>
            </a:ext>
          </a:extLst>
        </xdr:cNvPr>
        <xdr:cNvSpPr/>
      </xdr:nvSpPr>
      <xdr:spPr>
        <a:xfrm>
          <a:off x="7810500" y="16476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110214</xdr:rowOff>
    </xdr:from>
    <xdr:ext cx="534377" cy="259045"/>
    <xdr:sp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569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71399</xdr:rowOff>
    </xdr:from>
    <xdr:to>
      <xdr:col>36</xdr:col>
      <xdr:colOff>165100</xdr:colOff>
      <xdr:row>97</xdr:row>
      <xdr:rowOff>1549</xdr:rowOff>
    </xdr:to>
    <xdr:sp textlink="">
      <xdr:nvSpPr>
        <xdr:cNvPr id="491" name="楕円 490">
          <a:extLst>
            <a:ext uri="{FF2B5EF4-FFF2-40B4-BE49-F238E27FC236}">
              <a16:creationId xmlns:a16="http://schemas.microsoft.com/office/drawing/2014/main" id="{00000000-0008-0000-0700-0000EB010000}"/>
            </a:ext>
          </a:extLst>
        </xdr:cNvPr>
        <xdr:cNvSpPr/>
      </xdr:nvSpPr>
      <xdr:spPr>
        <a:xfrm>
          <a:off x="6921500" y="16530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164126</xdr:rowOff>
    </xdr:from>
    <xdr:ext cx="534377" cy="259045"/>
    <xdr:sp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623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6960</xdr:rowOff>
    </xdr:from>
    <xdr:to>
      <xdr:col>85</xdr:col>
      <xdr:colOff>127000</xdr:colOff>
      <xdr:row>37</xdr:row>
      <xdr:rowOff>146634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350610"/>
          <a:ext cx="838200" cy="139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154309</xdr:rowOff>
    </xdr:from>
    <xdr:ext cx="534377" cy="259045"/>
    <xdr:sp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326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144310</xdr:rowOff>
    </xdr:from>
    <xdr:to>
      <xdr:col>81</xdr:col>
      <xdr:colOff>50800</xdr:colOff>
      <xdr:row>37</xdr:row>
      <xdr:rowOff>146634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4592300" y="6487960"/>
          <a:ext cx="8890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144310</xdr:rowOff>
    </xdr:from>
    <xdr:to>
      <xdr:col>76</xdr:col>
      <xdr:colOff>114300</xdr:colOff>
      <xdr:row>37</xdr:row>
      <xdr:rowOff>147549</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487960"/>
          <a:ext cx="889000" cy="3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83693</xdr:rowOff>
    </xdr:from>
    <xdr:to>
      <xdr:col>71</xdr:col>
      <xdr:colOff>177800</xdr:colOff>
      <xdr:row>37</xdr:row>
      <xdr:rowOff>147549</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427343"/>
          <a:ext cx="889000" cy="63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29595</xdr:rowOff>
    </xdr:from>
    <xdr:ext cx="534377" cy="259045"/>
    <xdr:sp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127610</xdr:rowOff>
    </xdr:from>
    <xdr:to>
      <xdr:col>85</xdr:col>
      <xdr:colOff>177800</xdr:colOff>
      <xdr:row>37</xdr:row>
      <xdr:rowOff>57760</xdr:rowOff>
    </xdr:to>
    <xdr:sp textlink="">
      <xdr:nvSpPr>
        <xdr:cNvPr id="541" name="楕円 540">
          <a:extLst>
            <a:ext uri="{FF2B5EF4-FFF2-40B4-BE49-F238E27FC236}">
              <a16:creationId xmlns:a16="http://schemas.microsoft.com/office/drawing/2014/main" id="{00000000-0008-0000-0700-00001D020000}"/>
            </a:ext>
          </a:extLst>
        </xdr:cNvPr>
        <xdr:cNvSpPr/>
      </xdr:nvSpPr>
      <xdr:spPr>
        <a:xfrm>
          <a:off x="16268700" y="6299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150487</xdr:rowOff>
    </xdr:from>
    <xdr:ext cx="534377" cy="259045"/>
    <xdr:sp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151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95834</xdr:rowOff>
    </xdr:from>
    <xdr:to>
      <xdr:col>81</xdr:col>
      <xdr:colOff>101600</xdr:colOff>
      <xdr:row>38</xdr:row>
      <xdr:rowOff>25984</xdr:rowOff>
    </xdr:to>
    <xdr:sp textlink="">
      <xdr:nvSpPr>
        <xdr:cNvPr id="543" name="楕円 542">
          <a:extLst>
            <a:ext uri="{FF2B5EF4-FFF2-40B4-BE49-F238E27FC236}">
              <a16:creationId xmlns:a16="http://schemas.microsoft.com/office/drawing/2014/main" id="{00000000-0008-0000-0700-00001F020000}"/>
            </a:ext>
          </a:extLst>
        </xdr:cNvPr>
        <xdr:cNvSpPr/>
      </xdr:nvSpPr>
      <xdr:spPr>
        <a:xfrm>
          <a:off x="15430500" y="6439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17111</xdr:rowOff>
    </xdr:from>
    <xdr:ext cx="534377" cy="259045"/>
    <xdr:sp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3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93510</xdr:rowOff>
    </xdr:from>
    <xdr:to>
      <xdr:col>76</xdr:col>
      <xdr:colOff>165100</xdr:colOff>
      <xdr:row>38</xdr:row>
      <xdr:rowOff>23661</xdr:rowOff>
    </xdr:to>
    <xdr:sp textlink="">
      <xdr:nvSpPr>
        <xdr:cNvPr id="545" name="楕円 544">
          <a:extLst>
            <a:ext uri="{FF2B5EF4-FFF2-40B4-BE49-F238E27FC236}">
              <a16:creationId xmlns:a16="http://schemas.microsoft.com/office/drawing/2014/main" id="{00000000-0008-0000-0700-000021020000}"/>
            </a:ext>
          </a:extLst>
        </xdr:cNvPr>
        <xdr:cNvSpPr/>
      </xdr:nvSpPr>
      <xdr:spPr>
        <a:xfrm>
          <a:off x="14541500" y="64371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14787</xdr:rowOff>
    </xdr:from>
    <xdr:ext cx="534377" cy="259045"/>
    <xdr:sp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29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96749</xdr:rowOff>
    </xdr:from>
    <xdr:to>
      <xdr:col>72</xdr:col>
      <xdr:colOff>38100</xdr:colOff>
      <xdr:row>38</xdr:row>
      <xdr:rowOff>26899</xdr:rowOff>
    </xdr:to>
    <xdr:sp textlink="">
      <xdr:nvSpPr>
        <xdr:cNvPr id="547" name="楕円 546">
          <a:extLst>
            <a:ext uri="{FF2B5EF4-FFF2-40B4-BE49-F238E27FC236}">
              <a16:creationId xmlns:a16="http://schemas.microsoft.com/office/drawing/2014/main" id="{00000000-0008-0000-0700-000023020000}"/>
            </a:ext>
          </a:extLst>
        </xdr:cNvPr>
        <xdr:cNvSpPr/>
      </xdr:nvSpPr>
      <xdr:spPr>
        <a:xfrm>
          <a:off x="13652500" y="644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18025</xdr:rowOff>
    </xdr:from>
    <xdr:ext cx="534377" cy="259045"/>
    <xdr:sp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533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32893</xdr:rowOff>
    </xdr:from>
    <xdr:to>
      <xdr:col>67</xdr:col>
      <xdr:colOff>101600</xdr:colOff>
      <xdr:row>37</xdr:row>
      <xdr:rowOff>134493</xdr:rowOff>
    </xdr:to>
    <xdr:sp textlink="">
      <xdr:nvSpPr>
        <xdr:cNvPr id="549" name="楕円 548">
          <a:extLst>
            <a:ext uri="{FF2B5EF4-FFF2-40B4-BE49-F238E27FC236}">
              <a16:creationId xmlns:a16="http://schemas.microsoft.com/office/drawing/2014/main" id="{00000000-0008-0000-0700-000025020000}"/>
            </a:ext>
          </a:extLst>
        </xdr:cNvPr>
        <xdr:cNvSpPr/>
      </xdr:nvSpPr>
      <xdr:spPr>
        <a:xfrm>
          <a:off x="12763500" y="6376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125620</xdr:rowOff>
    </xdr:from>
    <xdr:ext cx="534377" cy="259045"/>
    <xdr:sp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469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36411</xdr:rowOff>
    </xdr:from>
    <xdr:to>
      <xdr:col>85</xdr:col>
      <xdr:colOff>127000</xdr:colOff>
      <xdr:row>55</xdr:row>
      <xdr:rowOff>106800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466161"/>
          <a:ext cx="838200" cy="70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115720</xdr:rowOff>
    </xdr:from>
    <xdr:ext cx="534377" cy="259045"/>
    <xdr:sp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202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106800</xdr:rowOff>
    </xdr:from>
    <xdr:to>
      <xdr:col>81</xdr:col>
      <xdr:colOff>50800</xdr:colOff>
      <xdr:row>56</xdr:row>
      <xdr:rowOff>26353</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536550"/>
          <a:ext cx="889000" cy="91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131113</xdr:rowOff>
    </xdr:from>
    <xdr:ext cx="534377" cy="259045"/>
    <xdr:sp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217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26353</xdr:rowOff>
    </xdr:from>
    <xdr:to>
      <xdr:col>76</xdr:col>
      <xdr:colOff>114300</xdr:colOff>
      <xdr:row>56</xdr:row>
      <xdr:rowOff>130270</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627553"/>
          <a:ext cx="889000" cy="10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158869</xdr:rowOff>
    </xdr:from>
    <xdr:ext cx="534377" cy="259045"/>
    <xdr:sp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24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15151</xdr:rowOff>
    </xdr:from>
    <xdr:to>
      <xdr:col>71</xdr:col>
      <xdr:colOff>177800</xdr:colOff>
      <xdr:row>56</xdr:row>
      <xdr:rowOff>130270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616351"/>
          <a:ext cx="889000" cy="115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27709</xdr:rowOff>
    </xdr:from>
    <xdr:ext cx="534377" cy="259045"/>
    <xdr:sp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28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137763</xdr:rowOff>
    </xdr:from>
    <xdr:to>
      <xdr:col>67</xdr:col>
      <xdr:colOff>101600</xdr:colOff>
      <xdr:row>55</xdr:row>
      <xdr:rowOff>67913</xdr:rowOff>
    </xdr:to>
    <xdr:sp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39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84440</xdr:rowOff>
    </xdr:from>
    <xdr:ext cx="534377" cy="259045"/>
    <xdr:sp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171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157061</xdr:rowOff>
    </xdr:from>
    <xdr:to>
      <xdr:col>85</xdr:col>
      <xdr:colOff>177800</xdr:colOff>
      <xdr:row>55</xdr:row>
      <xdr:rowOff>87211</xdr:rowOff>
    </xdr:to>
    <xdr:sp textlink="">
      <xdr:nvSpPr>
        <xdr:cNvPr id="599" name="楕円 598">
          <a:extLst>
            <a:ext uri="{FF2B5EF4-FFF2-40B4-BE49-F238E27FC236}">
              <a16:creationId xmlns:a16="http://schemas.microsoft.com/office/drawing/2014/main" id="{00000000-0008-0000-0700-000057020000}"/>
            </a:ext>
          </a:extLst>
        </xdr:cNvPr>
        <xdr:cNvSpPr/>
      </xdr:nvSpPr>
      <xdr:spPr>
        <a:xfrm>
          <a:off x="16268700" y="9415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135488</xdr:rowOff>
    </xdr:from>
    <xdr:ext cx="534377" cy="259045"/>
    <xdr:sp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939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56000</xdr:rowOff>
    </xdr:from>
    <xdr:to>
      <xdr:col>81</xdr:col>
      <xdr:colOff>101600</xdr:colOff>
      <xdr:row>55</xdr:row>
      <xdr:rowOff>157600</xdr:rowOff>
    </xdr:to>
    <xdr:sp textlink="">
      <xdr:nvSpPr>
        <xdr:cNvPr id="601" name="楕円 600">
          <a:extLst>
            <a:ext uri="{FF2B5EF4-FFF2-40B4-BE49-F238E27FC236}">
              <a16:creationId xmlns:a16="http://schemas.microsoft.com/office/drawing/2014/main" id="{00000000-0008-0000-0700-000059020000}"/>
            </a:ext>
          </a:extLst>
        </xdr:cNvPr>
        <xdr:cNvSpPr/>
      </xdr:nvSpPr>
      <xdr:spPr>
        <a:xfrm>
          <a:off x="15430500" y="948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148727</xdr:rowOff>
    </xdr:from>
    <xdr:ext cx="534377" cy="259045"/>
    <xdr:sp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57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147003</xdr:rowOff>
    </xdr:from>
    <xdr:to>
      <xdr:col>76</xdr:col>
      <xdr:colOff>165100</xdr:colOff>
      <xdr:row>56</xdr:row>
      <xdr:rowOff>77153</xdr:rowOff>
    </xdr:to>
    <xdr:sp textlink="">
      <xdr:nvSpPr>
        <xdr:cNvPr id="603" name="楕円 602">
          <a:extLst>
            <a:ext uri="{FF2B5EF4-FFF2-40B4-BE49-F238E27FC236}">
              <a16:creationId xmlns:a16="http://schemas.microsoft.com/office/drawing/2014/main" id="{00000000-0008-0000-0700-00005B020000}"/>
            </a:ext>
          </a:extLst>
        </xdr:cNvPr>
        <xdr:cNvSpPr/>
      </xdr:nvSpPr>
      <xdr:spPr>
        <a:xfrm>
          <a:off x="14541500" y="9576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68280</xdr:rowOff>
    </xdr:from>
    <xdr:ext cx="534377" cy="259045"/>
    <xdr:sp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669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79470</xdr:rowOff>
    </xdr:from>
    <xdr:to>
      <xdr:col>72</xdr:col>
      <xdr:colOff>38100</xdr:colOff>
      <xdr:row>57</xdr:row>
      <xdr:rowOff>9620</xdr:rowOff>
    </xdr:to>
    <xdr:sp textlink="">
      <xdr:nvSpPr>
        <xdr:cNvPr id="605" name="楕円 604">
          <a:extLst>
            <a:ext uri="{FF2B5EF4-FFF2-40B4-BE49-F238E27FC236}">
              <a16:creationId xmlns:a16="http://schemas.microsoft.com/office/drawing/2014/main" id="{00000000-0008-0000-0700-00005D020000}"/>
            </a:ext>
          </a:extLst>
        </xdr:cNvPr>
        <xdr:cNvSpPr/>
      </xdr:nvSpPr>
      <xdr:spPr>
        <a:xfrm>
          <a:off x="13652500" y="968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747</xdr:rowOff>
    </xdr:from>
    <xdr:ext cx="534377" cy="259045"/>
    <xdr:sp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77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135801</xdr:rowOff>
    </xdr:from>
    <xdr:to>
      <xdr:col>67</xdr:col>
      <xdr:colOff>101600</xdr:colOff>
      <xdr:row>56</xdr:row>
      <xdr:rowOff>65951</xdr:rowOff>
    </xdr:to>
    <xdr:sp textlink="">
      <xdr:nvSpPr>
        <xdr:cNvPr id="607" name="楕円 606">
          <a:extLst>
            <a:ext uri="{FF2B5EF4-FFF2-40B4-BE49-F238E27FC236}">
              <a16:creationId xmlns:a16="http://schemas.microsoft.com/office/drawing/2014/main" id="{00000000-0008-0000-0700-00005F020000}"/>
            </a:ext>
          </a:extLst>
        </xdr:cNvPr>
        <xdr:cNvSpPr/>
      </xdr:nvSpPr>
      <xdr:spPr>
        <a:xfrm>
          <a:off x="12763500" y="956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57078</xdr:rowOff>
    </xdr:from>
    <xdr:ext cx="534377" cy="259045"/>
    <xdr:sp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658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130465</xdr:rowOff>
    </xdr:from>
    <xdr:to>
      <xdr:col>85</xdr:col>
      <xdr:colOff>127000</xdr:colOff>
      <xdr:row>78</xdr:row>
      <xdr:rowOff>138923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03565"/>
          <a:ext cx="8382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130465</xdr:rowOff>
    </xdr:from>
    <xdr:to>
      <xdr:col>81</xdr:col>
      <xdr:colOff>50800</xdr:colOff>
      <xdr:row>78</xdr:row>
      <xdr:rowOff>138649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4592300" y="13503565"/>
          <a:ext cx="889000" cy="8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121321</xdr:rowOff>
    </xdr:from>
    <xdr:to>
      <xdr:col>76</xdr:col>
      <xdr:colOff>114300</xdr:colOff>
      <xdr:row>78</xdr:row>
      <xdr:rowOff>138649</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494421"/>
          <a:ext cx="889000" cy="17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68469</xdr:rowOff>
    </xdr:from>
    <xdr:to>
      <xdr:col>71</xdr:col>
      <xdr:colOff>177800</xdr:colOff>
      <xdr:row>78</xdr:row>
      <xdr:rowOff>121321</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441569"/>
          <a:ext cx="889000" cy="52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75595</xdr:rowOff>
    </xdr:from>
    <xdr:to>
      <xdr:col>67</xdr:col>
      <xdr:colOff>101600</xdr:colOff>
      <xdr:row>77</xdr:row>
      <xdr:rowOff>5745</xdr:rowOff>
    </xdr:to>
    <xdr:sp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10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22272</xdr:rowOff>
    </xdr:from>
    <xdr:ext cx="469744" cy="259045"/>
    <xdr:sp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288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88123</xdr:rowOff>
    </xdr:from>
    <xdr:to>
      <xdr:col>85</xdr:col>
      <xdr:colOff>177800</xdr:colOff>
      <xdr:row>79</xdr:row>
      <xdr:rowOff>18273</xdr:rowOff>
    </xdr:to>
    <xdr:sp textlink="">
      <xdr:nvSpPr>
        <xdr:cNvPr id="654" name="楕円 653">
          <a:extLst>
            <a:ext uri="{FF2B5EF4-FFF2-40B4-BE49-F238E27FC236}">
              <a16:creationId xmlns:a16="http://schemas.microsoft.com/office/drawing/2014/main" id="{00000000-0008-0000-0700-00008E020000}"/>
            </a:ext>
          </a:extLst>
        </xdr:cNvPr>
        <xdr:cNvSpPr/>
      </xdr:nvSpPr>
      <xdr:spPr>
        <a:xfrm>
          <a:off x="16268700" y="1346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3050</xdr:rowOff>
    </xdr:from>
    <xdr:ext cx="313932" cy="259045"/>
    <xdr:sp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79665</xdr:rowOff>
    </xdr:from>
    <xdr:to>
      <xdr:col>81</xdr:col>
      <xdr:colOff>101600</xdr:colOff>
      <xdr:row>79</xdr:row>
      <xdr:rowOff>9815</xdr:rowOff>
    </xdr:to>
    <xdr:sp textlink="">
      <xdr:nvSpPr>
        <xdr:cNvPr id="656" name="楕円 655">
          <a:extLst>
            <a:ext uri="{FF2B5EF4-FFF2-40B4-BE49-F238E27FC236}">
              <a16:creationId xmlns:a16="http://schemas.microsoft.com/office/drawing/2014/main" id="{00000000-0008-0000-0700-000090020000}"/>
            </a:ext>
          </a:extLst>
        </xdr:cNvPr>
        <xdr:cNvSpPr/>
      </xdr:nvSpPr>
      <xdr:spPr>
        <a:xfrm>
          <a:off x="15430500" y="1345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942</xdr:rowOff>
    </xdr:from>
    <xdr:ext cx="378565" cy="259045"/>
    <xdr:sp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2017" y="1354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87849</xdr:rowOff>
    </xdr:from>
    <xdr:to>
      <xdr:col>76</xdr:col>
      <xdr:colOff>165100</xdr:colOff>
      <xdr:row>79</xdr:row>
      <xdr:rowOff>17999</xdr:rowOff>
    </xdr:to>
    <xdr:sp textlink="">
      <xdr:nvSpPr>
        <xdr:cNvPr id="658" name="楕円 657">
          <a:extLst>
            <a:ext uri="{FF2B5EF4-FFF2-40B4-BE49-F238E27FC236}">
              <a16:creationId xmlns:a16="http://schemas.microsoft.com/office/drawing/2014/main" id="{00000000-0008-0000-0700-000092020000}"/>
            </a:ext>
          </a:extLst>
        </xdr:cNvPr>
        <xdr:cNvSpPr/>
      </xdr:nvSpPr>
      <xdr:spPr>
        <a:xfrm>
          <a:off x="14541500" y="1346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9126</xdr:rowOff>
    </xdr:from>
    <xdr:ext cx="313932" cy="259045"/>
    <xdr:sp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35333" y="135536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70521</xdr:rowOff>
    </xdr:from>
    <xdr:to>
      <xdr:col>72</xdr:col>
      <xdr:colOff>38100</xdr:colOff>
      <xdr:row>79</xdr:row>
      <xdr:rowOff>671</xdr:rowOff>
    </xdr:to>
    <xdr:sp textlink="">
      <xdr:nvSpPr>
        <xdr:cNvPr id="660" name="楕円 659">
          <a:extLst>
            <a:ext uri="{FF2B5EF4-FFF2-40B4-BE49-F238E27FC236}">
              <a16:creationId xmlns:a16="http://schemas.microsoft.com/office/drawing/2014/main" id="{00000000-0008-0000-0700-000094020000}"/>
            </a:ext>
          </a:extLst>
        </xdr:cNvPr>
        <xdr:cNvSpPr/>
      </xdr:nvSpPr>
      <xdr:spPr>
        <a:xfrm>
          <a:off x="13652500" y="1344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163248</xdr:rowOff>
    </xdr:from>
    <xdr:ext cx="378565" cy="259045"/>
    <xdr:sp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4017" y="135363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17669</xdr:rowOff>
    </xdr:from>
    <xdr:to>
      <xdr:col>67</xdr:col>
      <xdr:colOff>101600</xdr:colOff>
      <xdr:row>78</xdr:row>
      <xdr:rowOff>119269</xdr:rowOff>
    </xdr:to>
    <xdr:sp textlink="">
      <xdr:nvSpPr>
        <xdr:cNvPr id="662" name="楕円 661">
          <a:extLst>
            <a:ext uri="{FF2B5EF4-FFF2-40B4-BE49-F238E27FC236}">
              <a16:creationId xmlns:a16="http://schemas.microsoft.com/office/drawing/2014/main" id="{00000000-0008-0000-0700-000096020000}"/>
            </a:ext>
          </a:extLst>
        </xdr:cNvPr>
        <xdr:cNvSpPr/>
      </xdr:nvSpPr>
      <xdr:spPr>
        <a:xfrm>
          <a:off x="12763500" y="1339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110396</xdr:rowOff>
    </xdr:from>
    <xdr:ext cx="469744" cy="259045"/>
    <xdr:sp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579428" y="1348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135879</xdr:rowOff>
    </xdr:from>
    <xdr:to>
      <xdr:col>85</xdr:col>
      <xdr:colOff>127000</xdr:colOff>
      <xdr:row>95</xdr:row>
      <xdr:rowOff>155963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423629"/>
          <a:ext cx="8382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135879</xdr:rowOff>
    </xdr:from>
    <xdr:to>
      <xdr:col>81</xdr:col>
      <xdr:colOff>50800</xdr:colOff>
      <xdr:row>95</xdr:row>
      <xdr:rowOff>139683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4592300" y="16423629"/>
          <a:ext cx="889000" cy="3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139683</xdr:rowOff>
    </xdr:from>
    <xdr:to>
      <xdr:col>76</xdr:col>
      <xdr:colOff>114300</xdr:colOff>
      <xdr:row>95</xdr:row>
      <xdr:rowOff>156910</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3703300" y="16427433"/>
          <a:ext cx="889000" cy="17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155065</xdr:rowOff>
    </xdr:from>
    <xdr:to>
      <xdr:col>71</xdr:col>
      <xdr:colOff>177800</xdr:colOff>
      <xdr:row>95</xdr:row>
      <xdr:rowOff>156910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2814300" y="16442815"/>
          <a:ext cx="889000" cy="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9609</xdr:rowOff>
    </xdr:from>
    <xdr:to>
      <xdr:col>67</xdr:col>
      <xdr:colOff>101600</xdr:colOff>
      <xdr:row>94</xdr:row>
      <xdr:rowOff>111209</xdr:rowOff>
    </xdr:to>
    <xdr:sp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12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127736</xdr:rowOff>
    </xdr:from>
    <xdr:ext cx="534377" cy="259045"/>
    <xdr:sp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90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105163</xdr:rowOff>
    </xdr:from>
    <xdr:to>
      <xdr:col>85</xdr:col>
      <xdr:colOff>177800</xdr:colOff>
      <xdr:row>96</xdr:row>
      <xdr:rowOff>35313</xdr:rowOff>
    </xdr:to>
    <xdr:sp textlink="">
      <xdr:nvSpPr>
        <xdr:cNvPr id="713" name="楕円 712">
          <a:extLst>
            <a:ext uri="{FF2B5EF4-FFF2-40B4-BE49-F238E27FC236}">
              <a16:creationId xmlns:a16="http://schemas.microsoft.com/office/drawing/2014/main" id="{00000000-0008-0000-0700-0000C9020000}"/>
            </a:ext>
          </a:extLst>
        </xdr:cNvPr>
        <xdr:cNvSpPr/>
      </xdr:nvSpPr>
      <xdr:spPr>
        <a:xfrm>
          <a:off x="16268700" y="16392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83590</xdr:rowOff>
    </xdr:from>
    <xdr:ext cx="534377" cy="259045"/>
    <xdr:sp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37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85079</xdr:rowOff>
    </xdr:from>
    <xdr:to>
      <xdr:col>81</xdr:col>
      <xdr:colOff>101600</xdr:colOff>
      <xdr:row>96</xdr:row>
      <xdr:rowOff>15229</xdr:rowOff>
    </xdr:to>
    <xdr:sp textlink="">
      <xdr:nvSpPr>
        <xdr:cNvPr id="715" name="楕円 714">
          <a:extLst>
            <a:ext uri="{FF2B5EF4-FFF2-40B4-BE49-F238E27FC236}">
              <a16:creationId xmlns:a16="http://schemas.microsoft.com/office/drawing/2014/main" id="{00000000-0008-0000-0700-0000CB020000}"/>
            </a:ext>
          </a:extLst>
        </xdr:cNvPr>
        <xdr:cNvSpPr/>
      </xdr:nvSpPr>
      <xdr:spPr>
        <a:xfrm>
          <a:off x="15430500" y="16372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6356</xdr:rowOff>
    </xdr:from>
    <xdr:ext cx="534377" cy="259045"/>
    <xdr:sp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465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88883</xdr:rowOff>
    </xdr:from>
    <xdr:to>
      <xdr:col>76</xdr:col>
      <xdr:colOff>165100</xdr:colOff>
      <xdr:row>96</xdr:row>
      <xdr:rowOff>19033</xdr:rowOff>
    </xdr:to>
    <xdr:sp textlink="">
      <xdr:nvSpPr>
        <xdr:cNvPr id="717" name="楕円 716">
          <a:extLst>
            <a:ext uri="{FF2B5EF4-FFF2-40B4-BE49-F238E27FC236}">
              <a16:creationId xmlns:a16="http://schemas.microsoft.com/office/drawing/2014/main" id="{00000000-0008-0000-0700-0000CD020000}"/>
            </a:ext>
          </a:extLst>
        </xdr:cNvPr>
        <xdr:cNvSpPr/>
      </xdr:nvSpPr>
      <xdr:spPr>
        <a:xfrm>
          <a:off x="14541500" y="1637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10160</xdr:rowOff>
    </xdr:from>
    <xdr:ext cx="534377" cy="259045"/>
    <xdr:sp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469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106110</xdr:rowOff>
    </xdr:from>
    <xdr:to>
      <xdr:col>72</xdr:col>
      <xdr:colOff>38100</xdr:colOff>
      <xdr:row>96</xdr:row>
      <xdr:rowOff>36260</xdr:rowOff>
    </xdr:to>
    <xdr:sp textlink="">
      <xdr:nvSpPr>
        <xdr:cNvPr id="719" name="楕円 718">
          <a:extLst>
            <a:ext uri="{FF2B5EF4-FFF2-40B4-BE49-F238E27FC236}">
              <a16:creationId xmlns:a16="http://schemas.microsoft.com/office/drawing/2014/main" id="{00000000-0008-0000-0700-0000CF020000}"/>
            </a:ext>
          </a:extLst>
        </xdr:cNvPr>
        <xdr:cNvSpPr/>
      </xdr:nvSpPr>
      <xdr:spPr>
        <a:xfrm>
          <a:off x="13652500" y="16393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27387</xdr:rowOff>
    </xdr:from>
    <xdr:ext cx="534377" cy="259045"/>
    <xdr:sp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48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104265</xdr:rowOff>
    </xdr:from>
    <xdr:to>
      <xdr:col>67</xdr:col>
      <xdr:colOff>101600</xdr:colOff>
      <xdr:row>96</xdr:row>
      <xdr:rowOff>34415</xdr:rowOff>
    </xdr:to>
    <xdr:sp textlink="">
      <xdr:nvSpPr>
        <xdr:cNvPr id="721" name="楕円 720">
          <a:extLst>
            <a:ext uri="{FF2B5EF4-FFF2-40B4-BE49-F238E27FC236}">
              <a16:creationId xmlns:a16="http://schemas.microsoft.com/office/drawing/2014/main" id="{00000000-0008-0000-0700-0000D1020000}"/>
            </a:ext>
          </a:extLst>
        </xdr:cNvPr>
        <xdr:cNvSpPr/>
      </xdr:nvSpPr>
      <xdr:spPr>
        <a:xfrm>
          <a:off x="12763500" y="16392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25542</xdr:rowOff>
    </xdr:from>
    <xdr:ext cx="534377" cy="259045"/>
    <xdr:sp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48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41580</xdr:rowOff>
    </xdr:from>
    <xdr:to>
      <xdr:col>98</xdr:col>
      <xdr:colOff>38100</xdr:colOff>
      <xdr:row>38</xdr:row>
      <xdr:rowOff>143180</xdr:rowOff>
    </xdr:to>
    <xdr:sp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159707</xdr:rowOff>
    </xdr:from>
    <xdr:ext cx="378565" cy="259045"/>
    <xdr:sp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3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議会費が前年度から大幅な増額となっているのは，新庁舎移転に伴う議場音響システム等整備に係る費用によるものである。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総務費は前年度から大幅な増額となっているが，これは新庁舎竣工に伴う建設工事費の増によるものである。</a:t>
          </a:r>
        </a:p>
        <a:p>
          <a:r>
            <a:rPr kumimoji="1" lang="ja-JP" altLang="en-US" sz="1300">
              <a:latin typeface="ＭＳ Ｐゴシック" panose="020B0600070205080204" pitchFamily="50" charset="-128"/>
              <a:ea typeface="ＭＳ Ｐゴシック" panose="020B0600070205080204" pitchFamily="50" charset="-128"/>
            </a:rPr>
            <a:t>衛生費では，前年度に実施した病院施設整備補助事業が今年度はなかったため減となっている。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教育費は人件費，物件費の増により，全体が増となっているものである。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xdr:from>
      <xdr:col>0</xdr:col>
      <xdr:colOff>466725</xdr:colOff>
      <xdr:row>4</xdr:row>
      <xdr:rowOff>0</xdr:rowOff>
    </xdr:from>
    <xdr:to>
      <xdr:col>3</xdr:col>
      <xdr:colOff>733425</xdr:colOff>
      <xdr:row>6</xdr:row>
      <xdr:rowOff>66675</xdr:rowOff>
    </xdr:to>
    <xdr:sp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財政調整基金は取り崩しを行うことなく，決算剰余金の積立を行うことができたため増加した。</a:t>
          </a:r>
        </a:p>
        <a:p>
          <a:r>
            <a:rPr kumimoji="1" lang="ja-JP" altLang="en-US" sz="1400">
              <a:latin typeface="ＭＳ ゴシック" pitchFamily="49" charset="-128"/>
              <a:ea typeface="ＭＳ ゴシック" pitchFamily="49" charset="-128"/>
            </a:rPr>
            <a:t>　実質単年度収支についても，昨年度に続き黒字となっている。しかし，これまで停滞していた経済が活発に動き出し，</a:t>
          </a:r>
          <a:r>
            <a:rPr kumimoji="1" lang="en-US" altLang="ja-JP" sz="1400">
              <a:latin typeface="ＭＳ ゴシック" pitchFamily="49" charset="-128"/>
              <a:ea typeface="ＭＳ ゴシック" pitchFamily="49" charset="-128"/>
            </a:rPr>
            <a:t>AI</a:t>
          </a:r>
          <a:r>
            <a:rPr kumimoji="1" lang="ja-JP" altLang="en-US" sz="1400">
              <a:latin typeface="ＭＳ ゴシック" pitchFamily="49" charset="-128"/>
              <a:ea typeface="ＭＳ ゴシック" pitchFamily="49" charset="-128"/>
            </a:rPr>
            <a:t>技術の進歩等社会が急激に変化する中，事業見直しによる歳出の削減を行うだけでなく，国の動向等を注視しながら変化に対応し，地域経済の発展に活かしていく必要がある。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editAs="oneCell">
    <xdr:from>
      <xdr:col>1</xdr:col>
      <xdr:colOff>0</xdr:colOff>
      <xdr:row>3</xdr:row>
      <xdr:rowOff>28575</xdr:rowOff>
    </xdr:from>
    <xdr:to>
      <xdr:col>4</xdr:col>
      <xdr:colOff>914400</xdr:colOff>
      <xdr:row>4</xdr:row>
      <xdr:rowOff>200025</xdr:rowOff>
    </xdr:to>
    <xdr:sp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令和６年度決算においても，すべての会計において，赤字額は生じていない。今後も健全な財政運営に努めていく。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Relationship Id="rId1" Type="http://schemas.openxmlformats.org/officeDocument/2006/relationships/externalLinkPath" Target="#" TargetMode="External"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ow r="71">
          <cell r="B71" t="str">
            <v>R04</v>
          </cell>
          <cell r="C71" t="str">
            <v>R05</v>
          </cell>
          <cell r="D71" t="str">
            <v>R06</v>
          </cell>
        </row>
        <row r="72">
          <cell r="A72" t="str">
            <v>財政調整基金</v>
          </cell>
          <cell r="B72">
            <v>6961</v>
          </cell>
          <cell r="C72">
            <v>7561</v>
          </cell>
          <cell r="D72">
            <v>7763</v>
          </cell>
        </row>
        <row r="73">
          <cell r="A73" t="str">
            <v>減債基金</v>
          </cell>
          <cell r="B73">
            <v>1303</v>
          </cell>
          <cell r="C73">
            <v>1383</v>
          </cell>
          <cell r="D73">
            <v>1448</v>
          </cell>
        </row>
        <row r="74">
          <cell r="A74" t="str">
            <v>その他特定目的基金</v>
          </cell>
          <cell r="B74">
            <v>6788</v>
          </cell>
          <cell r="C74">
            <v>7328</v>
          </cell>
          <cell r="D74">
            <v>6581</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
</file>

<file path=xl/worksheets/_rels/sheet10.xml.rels>&#65279;<?xml version="1.0" encoding="utf-8" standalone="yes"?>
<Relationships xmlns="http://schemas.openxmlformats.org/package/2006/relationships"><Relationship Id="rId2" Type="http://schemas.openxmlformats.org/officeDocument/2006/relationships/drawing" Target="../drawings/drawing9.xml" /></Relationships>
</file>

<file path=xl/worksheets/_rels/sheet11.xml.rels>&#65279;<?xml version="1.0" encoding="utf-8" standalone="yes"?>
<Relationships xmlns="http://schemas.openxmlformats.org/package/2006/relationships"><Relationship Id="rId2" Type="http://schemas.openxmlformats.org/officeDocument/2006/relationships/drawing" Target="../drawings/drawing10.xml" /></Relationships>
</file>

<file path=xl/worksheets/_rels/sheet12.xml.rels>&#65279;<?xml version="1.0" encoding="utf-8" standalone="yes"?>
<Relationships xmlns="http://schemas.openxmlformats.org/package/2006/relationships"><Relationship Id="rId2" Type="http://schemas.openxmlformats.org/officeDocument/2006/relationships/drawing" Target="../drawings/drawing11.xml" /></Relationships>
</file>

<file path=xl/worksheets/_rels/sheet13.xml.rels>&#65279;<?xml version="1.0" encoding="utf-8" standalone="yes"?>
<Relationships xmlns="http://schemas.openxmlformats.org/package/2006/relationships"><Relationship Id="rId2" Type="http://schemas.openxmlformats.org/officeDocument/2006/relationships/drawing" Target="../drawings/drawing12.xml" /></Relationships>
</file>

<file path=xl/worksheets/_rels/sheet14.xml.rels>&#65279;<?xml version="1.0" encoding="utf-8" standalone="yes"?>
<Relationships xmlns="http://schemas.openxmlformats.org/package/2006/relationships" />
</file>

<file path=xl/worksheets/_rels/sheet2.xml.rels>&#65279;<?xml version="1.0" encoding="utf-8" standalone="yes"?>
<Relationships xmlns="http://schemas.openxmlformats.org/package/2006/relationships"><Relationship Id="rId2" Type="http://schemas.openxmlformats.org/officeDocument/2006/relationships/drawing" Target="../drawings/drawing1.xml" /></Relationships>
</file>

<file path=xl/worksheets/_rels/sheet3.xml.rels>&#65279;<?xml version="1.0" encoding="utf-8" standalone="yes"?>
<Relationships xmlns="http://schemas.openxmlformats.org/package/2006/relationships" />
</file>

<file path=xl/worksheets/_rels/sheet4.xml.rels>&#65279;<?xml version="1.0" encoding="utf-8" standalone="yes"?>
<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
<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
<Relationships xmlns="http://schemas.openxmlformats.org/package/2006/relationships"><Relationship Id="rId2" Type="http://schemas.openxmlformats.org/officeDocument/2006/relationships/drawing" Target="../drawings/drawing4.xml" /></Relationships>
</file>

<file path=xl/worksheets/_rels/sheet7.xml.rels>&#65279;<?xml version="1.0" encoding="utf-8" standalone="yes"?>
<Relationships xmlns="http://schemas.openxmlformats.org/package/2006/relationships"><Relationship Id="rId2" Type="http://schemas.openxmlformats.org/officeDocument/2006/relationships/drawing" Target="../drawings/drawing6.xml" /></Relationships>
</file>

<file path=xl/worksheets/_rels/sheet8.xml.rels>&#65279;<?xml version="1.0" encoding="utf-8" standalone="yes"?>
<Relationships xmlns="http://schemas.openxmlformats.org/package/2006/relationships"><Relationship Id="rId2" Type="http://schemas.openxmlformats.org/officeDocument/2006/relationships/drawing" Target="../drawings/drawing7.xml" /></Relationships>
</file>

<file path=xl/worksheets/_rels/sheet9.xml.rels>&#65279;<?xml version="1.0" encoding="utf-8" standalone="yes"?>
<Relationships xmlns="http://schemas.openxmlformats.org/package/2006/relationships"><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8" zeroHeight="1" x14ac:dyDescent="0.2"/>
  <cols>
    <col min="1" max="11" width="2.109375" style="163" customWidth="1"/>
    <col min="12" max="12" width="2.21875" style="163" customWidth="1"/>
    <col min="13" max="17" width="2.33203125" style="163" customWidth="1"/>
    <col min="18" max="119" width="2.109375" style="163" customWidth="1"/>
    <col min="120" max="16384" width="0" style="163"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4"/>
      <c r="DK1" s="164"/>
      <c r="DL1" s="164"/>
      <c r="DM1" s="164"/>
      <c r="DN1" s="164"/>
      <c r="DO1" s="164"/>
    </row>
    <row r="2" spans="1:119" ht="24" thickBot="1" x14ac:dyDescent="0.25">
      <c r="B2" s="165" t="s">
        <v>77</v>
      </c>
      <c r="C2" s="165"/>
      <c r="D2" s="166"/>
    </row>
    <row r="3" spans="1:119" ht="18.75" customHeight="1" thickBot="1" x14ac:dyDescent="0.25">
      <c r="A3" s="164"/>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64"/>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36869714</v>
      </c>
      <c r="BO4" s="449"/>
      <c r="BP4" s="449"/>
      <c r="BQ4" s="449"/>
      <c r="BR4" s="449"/>
      <c r="BS4" s="449"/>
      <c r="BT4" s="449"/>
      <c r="BU4" s="450"/>
      <c r="BV4" s="448">
        <v>30379580</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v>
      </c>
      <c r="CU4" s="589"/>
      <c r="CV4" s="589"/>
      <c r="CW4" s="589"/>
      <c r="CX4" s="589"/>
      <c r="CY4" s="589"/>
      <c r="CZ4" s="589"/>
      <c r="DA4" s="590"/>
      <c r="DB4" s="588">
        <v>2.1</v>
      </c>
      <c r="DC4" s="589"/>
      <c r="DD4" s="589"/>
      <c r="DE4" s="589"/>
      <c r="DF4" s="589"/>
      <c r="DG4" s="589"/>
      <c r="DH4" s="589"/>
      <c r="DI4" s="590"/>
    </row>
    <row r="5" spans="1:119" ht="18.75" customHeight="1" x14ac:dyDescent="0.2">
      <c r="A5" s="164"/>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35519420</v>
      </c>
      <c r="BO5" s="420"/>
      <c r="BP5" s="420"/>
      <c r="BQ5" s="420"/>
      <c r="BR5" s="420"/>
      <c r="BS5" s="420"/>
      <c r="BT5" s="420"/>
      <c r="BU5" s="421"/>
      <c r="BV5" s="419">
        <v>29882870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91.9</v>
      </c>
      <c r="CU5" s="417"/>
      <c r="CV5" s="417"/>
      <c r="CW5" s="417"/>
      <c r="CX5" s="417"/>
      <c r="CY5" s="417"/>
      <c r="CZ5" s="417"/>
      <c r="DA5" s="418"/>
      <c r="DB5" s="416">
        <v>94.6</v>
      </c>
      <c r="DC5" s="417"/>
      <c r="DD5" s="417"/>
      <c r="DE5" s="417"/>
      <c r="DF5" s="417"/>
      <c r="DG5" s="417"/>
      <c r="DH5" s="417"/>
      <c r="DI5" s="418"/>
    </row>
    <row r="6" spans="1:119" ht="18.75" customHeight="1" x14ac:dyDescent="0.2">
      <c r="A6" s="164"/>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1350294</v>
      </c>
      <c r="BO6" s="420"/>
      <c r="BP6" s="420"/>
      <c r="BQ6" s="420"/>
      <c r="BR6" s="420"/>
      <c r="BS6" s="420"/>
      <c r="BT6" s="420"/>
      <c r="BU6" s="421"/>
      <c r="BV6" s="419">
        <v>496710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92.3</v>
      </c>
      <c r="CU6" s="563"/>
      <c r="CV6" s="563"/>
      <c r="CW6" s="563"/>
      <c r="CX6" s="563"/>
      <c r="CY6" s="563"/>
      <c r="CZ6" s="563"/>
      <c r="DA6" s="564"/>
      <c r="DB6" s="562">
        <v>95.4</v>
      </c>
      <c r="DC6" s="563"/>
      <c r="DD6" s="563"/>
      <c r="DE6" s="563"/>
      <c r="DF6" s="563"/>
      <c r="DG6" s="563"/>
      <c r="DH6" s="563"/>
      <c r="DI6" s="564"/>
    </row>
    <row r="7" spans="1:119" ht="18.75" customHeight="1" x14ac:dyDescent="0.2">
      <c r="A7" s="164"/>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439080</v>
      </c>
      <c r="BO7" s="420"/>
      <c r="BP7" s="420"/>
      <c r="BQ7" s="420"/>
      <c r="BR7" s="420"/>
      <c r="BS7" s="420"/>
      <c r="BT7" s="420"/>
      <c r="BU7" s="421"/>
      <c r="BV7" s="419">
        <v>123657</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18150227</v>
      </c>
      <c r="CU7" s="420"/>
      <c r="CV7" s="420"/>
      <c r="CW7" s="420"/>
      <c r="CX7" s="420"/>
      <c r="CY7" s="420"/>
      <c r="CZ7" s="420"/>
      <c r="DA7" s="421"/>
      <c r="DB7" s="419">
        <v>17443024</v>
      </c>
      <c r="DC7" s="420"/>
      <c r="DD7" s="420"/>
      <c r="DE7" s="420"/>
      <c r="DF7" s="420"/>
      <c r="DG7" s="420"/>
      <c r="DH7" s="420"/>
      <c r="DI7" s="421"/>
    </row>
    <row r="8" spans="1:119" ht="18.75" customHeight="1" thickBot="1" x14ac:dyDescent="0.25">
      <c r="A8" s="164"/>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911214</v>
      </c>
      <c r="BO8" s="420"/>
      <c r="BP8" s="420"/>
      <c r="BQ8" s="420"/>
      <c r="BR8" s="420"/>
      <c r="BS8" s="420"/>
      <c r="BT8" s="420"/>
      <c r="BU8" s="421"/>
      <c r="BV8" s="419">
        <v>373053</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0.56000000000000005</v>
      </c>
      <c r="CU8" s="523"/>
      <c r="CV8" s="523"/>
      <c r="CW8" s="523"/>
      <c r="CX8" s="523"/>
      <c r="CY8" s="523"/>
      <c r="CZ8" s="523"/>
      <c r="DA8" s="524"/>
      <c r="DB8" s="522">
        <v>0.56000000000000005</v>
      </c>
      <c r="DC8" s="523"/>
      <c r="DD8" s="523"/>
      <c r="DE8" s="523"/>
      <c r="DF8" s="523"/>
      <c r="DG8" s="523"/>
      <c r="DH8" s="523"/>
      <c r="DI8" s="524"/>
    </row>
    <row r="9" spans="1:119" ht="18.75" customHeight="1" thickBot="1" x14ac:dyDescent="0.25">
      <c r="A9" s="164"/>
      <c r="B9" s="551" t="s">
        <v>106</v>
      </c>
      <c r="C9" s="552"/>
      <c r="D9" s="552"/>
      <c r="E9" s="552"/>
      <c r="F9" s="552"/>
      <c r="G9" s="552"/>
      <c r="H9" s="552"/>
      <c r="I9" s="552"/>
      <c r="J9" s="552"/>
      <c r="K9" s="470"/>
      <c r="L9" s="553" t="s">
        <v>107</v>
      </c>
      <c r="M9" s="554"/>
      <c r="N9" s="554"/>
      <c r="O9" s="554"/>
      <c r="P9" s="554"/>
      <c r="Q9" s="555"/>
      <c r="R9" s="556">
        <v>69030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538161</v>
      </c>
      <c r="BO9" s="420"/>
      <c r="BP9" s="420"/>
      <c r="BQ9" s="420"/>
      <c r="BR9" s="420"/>
      <c r="BS9" s="420"/>
      <c r="BT9" s="420"/>
      <c r="BU9" s="421"/>
      <c r="BV9" s="419">
        <v>-775823</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11.5</v>
      </c>
      <c r="CU9" s="417"/>
      <c r="CV9" s="417"/>
      <c r="CW9" s="417"/>
      <c r="CX9" s="417"/>
      <c r="CY9" s="417"/>
      <c r="CZ9" s="417"/>
      <c r="DA9" s="418"/>
      <c r="DB9" s="416">
        <v>12.3</v>
      </c>
      <c r="DC9" s="417"/>
      <c r="DD9" s="417"/>
      <c r="DE9" s="417"/>
      <c r="DF9" s="417"/>
      <c r="DG9" s="417"/>
      <c r="DH9" s="417"/>
      <c r="DI9" s="418"/>
    </row>
    <row r="10" spans="1:119" ht="18.75" customHeight="1" thickBot="1" x14ac:dyDescent="0.25">
      <c r="A10" s="164"/>
      <c r="B10" s="551"/>
      <c r="C10" s="552"/>
      <c r="D10" s="552"/>
      <c r="E10" s="552"/>
      <c r="F10" s="552"/>
      <c r="G10" s="552"/>
      <c r="H10" s="552"/>
      <c r="I10" s="552"/>
      <c r="J10" s="552"/>
      <c r="K10" s="470"/>
      <c r="L10" s="375" t="s">
        <v>112</v>
      </c>
      <c r="M10" s="376"/>
      <c r="N10" s="376"/>
      <c r="O10" s="376"/>
      <c r="P10" s="376"/>
      <c r="Q10" s="377"/>
      <c r="R10" s="372">
        <v>66855</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201616</v>
      </c>
      <c r="BO10" s="420"/>
      <c r="BP10" s="420"/>
      <c r="BQ10" s="420"/>
      <c r="BR10" s="420"/>
      <c r="BS10" s="420"/>
      <c r="BT10" s="420"/>
      <c r="BU10" s="421"/>
      <c r="BV10" s="419">
        <v>600108</v>
      </c>
      <c r="BW10" s="420"/>
      <c r="BX10" s="420"/>
      <c r="BY10" s="420"/>
      <c r="BZ10" s="420"/>
      <c r="CA10" s="420"/>
      <c r="CB10" s="420"/>
      <c r="CC10" s="421"/>
      <c r="CD10" s="167" t="s">
        <v>115</v>
      </c>
      <c r="CE10" s="168"/>
      <c r="CF10" s="168"/>
      <c r="CG10" s="168"/>
      <c r="CH10" s="168"/>
      <c r="CI10" s="168"/>
      <c r="CJ10" s="168"/>
      <c r="CK10" s="168"/>
      <c r="CL10" s="168"/>
      <c r="CM10" s="168"/>
      <c r="CN10" s="168"/>
      <c r="CO10" s="168"/>
      <c r="CP10" s="168"/>
      <c r="CQ10" s="168"/>
      <c r="CR10" s="168"/>
      <c r="CS10" s="169"/>
      <c r="CT10" s="170"/>
      <c r="CU10" s="171"/>
      <c r="CV10" s="171"/>
      <c r="CW10" s="171"/>
      <c r="CX10" s="171"/>
      <c r="CY10" s="171"/>
      <c r="CZ10" s="171"/>
      <c r="DA10" s="172"/>
      <c r="DB10" s="170"/>
      <c r="DC10" s="171"/>
      <c r="DD10" s="171"/>
      <c r="DE10" s="171"/>
      <c r="DF10" s="171"/>
      <c r="DG10" s="171"/>
      <c r="DH10" s="171"/>
      <c r="DI10" s="172"/>
    </row>
    <row r="11" spans="1:119" ht="18.75" customHeight="1" thickBot="1" x14ac:dyDescent="0.25">
      <c r="A11" s="164"/>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119</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64"/>
      <c r="B12" s="525" t="s">
        <v>123</v>
      </c>
      <c r="C12" s="526"/>
      <c r="D12" s="526"/>
      <c r="E12" s="526"/>
      <c r="F12" s="526"/>
      <c r="G12" s="526"/>
      <c r="H12" s="526"/>
      <c r="I12" s="526"/>
      <c r="J12" s="526"/>
      <c r="K12" s="527"/>
      <c r="L12" s="534" t="s">
        <v>124</v>
      </c>
      <c r="M12" s="535"/>
      <c r="N12" s="535"/>
      <c r="O12" s="535"/>
      <c r="P12" s="535"/>
      <c r="Q12" s="536"/>
      <c r="R12" s="537">
        <v>69625</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64"/>
      <c r="B13" s="528"/>
      <c r="C13" s="529"/>
      <c r="D13" s="529"/>
      <c r="E13" s="529"/>
      <c r="F13" s="529"/>
      <c r="G13" s="529"/>
      <c r="H13" s="529"/>
      <c r="I13" s="529"/>
      <c r="J13" s="529"/>
      <c r="K13" s="530"/>
      <c r="L13" s="173"/>
      <c r="M13" s="503" t="s">
        <v>130</v>
      </c>
      <c r="N13" s="504"/>
      <c r="O13" s="504"/>
      <c r="P13" s="504"/>
      <c r="Q13" s="505"/>
      <c r="R13" s="506">
        <v>67682</v>
      </c>
      <c r="S13" s="507"/>
      <c r="T13" s="507"/>
      <c r="U13" s="507"/>
      <c r="V13" s="508"/>
      <c r="W13" s="509" t="s">
        <v>131</v>
      </c>
      <c r="X13" s="405"/>
      <c r="Y13" s="405"/>
      <c r="Z13" s="405"/>
      <c r="AA13" s="405"/>
      <c r="AB13" s="406"/>
      <c r="AC13" s="372">
        <v>1314</v>
      </c>
      <c r="AD13" s="373"/>
      <c r="AE13" s="373"/>
      <c r="AF13" s="373"/>
      <c r="AG13" s="374"/>
      <c r="AH13" s="372">
        <v>1453</v>
      </c>
      <c r="AI13" s="373"/>
      <c r="AJ13" s="373"/>
      <c r="AK13" s="373"/>
      <c r="AL13" s="432"/>
      <c r="AM13" s="476" t="s">
        <v>132</v>
      </c>
      <c r="AN13" s="376"/>
      <c r="AO13" s="376"/>
      <c r="AP13" s="376"/>
      <c r="AQ13" s="376"/>
      <c r="AR13" s="376"/>
      <c r="AS13" s="376"/>
      <c r="AT13" s="377"/>
      <c r="AU13" s="477" t="s">
        <v>119</v>
      </c>
      <c r="AV13" s="478"/>
      <c r="AW13" s="478"/>
      <c r="AX13" s="478"/>
      <c r="AY13" s="433" t="s">
        <v>133</v>
      </c>
      <c r="AZ13" s="434"/>
      <c r="BA13" s="434"/>
      <c r="BB13" s="434"/>
      <c r="BC13" s="434"/>
      <c r="BD13" s="434"/>
      <c r="BE13" s="434"/>
      <c r="BF13" s="434"/>
      <c r="BG13" s="434"/>
      <c r="BH13" s="434"/>
      <c r="BI13" s="434"/>
      <c r="BJ13" s="434"/>
      <c r="BK13" s="434"/>
      <c r="BL13" s="434"/>
      <c r="BM13" s="435"/>
      <c r="BN13" s="419">
        <v>739777</v>
      </c>
      <c r="BO13" s="420"/>
      <c r="BP13" s="420"/>
      <c r="BQ13" s="420"/>
      <c r="BR13" s="420"/>
      <c r="BS13" s="420"/>
      <c r="BT13" s="420"/>
      <c r="BU13" s="421"/>
      <c r="BV13" s="419">
        <v>-175715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5.7</v>
      </c>
      <c r="CU13" s="417"/>
      <c r="CV13" s="417"/>
      <c r="CW13" s="417"/>
      <c r="CX13" s="417"/>
      <c r="CY13" s="417"/>
      <c r="CZ13" s="417"/>
      <c r="DA13" s="418"/>
      <c r="DB13" s="416">
        <v>6.5</v>
      </c>
      <c r="DC13" s="417"/>
      <c r="DD13" s="417"/>
      <c r="DE13" s="417"/>
      <c r="DF13" s="417"/>
      <c r="DG13" s="417"/>
      <c r="DH13" s="417"/>
      <c r="DI13" s="418"/>
    </row>
    <row r="14" spans="1:119" ht="18.75" customHeight="1" thickBot="1" x14ac:dyDescent="0.25">
      <c r="A14" s="164"/>
      <c r="B14" s="528"/>
      <c r="C14" s="529"/>
      <c r="D14" s="529"/>
      <c r="E14" s="529"/>
      <c r="F14" s="529"/>
      <c r="G14" s="529"/>
      <c r="H14" s="529"/>
      <c r="I14" s="529"/>
      <c r="J14" s="529"/>
      <c r="K14" s="530"/>
      <c r="L14" s="493" t="s">
        <v>135</v>
      </c>
      <c r="M14" s="546"/>
      <c r="N14" s="546"/>
      <c r="O14" s="546"/>
      <c r="P14" s="546"/>
      <c r="Q14" s="547"/>
      <c r="R14" s="506">
        <v>69731</v>
      </c>
      <c r="S14" s="507"/>
      <c r="T14" s="507"/>
      <c r="U14" s="507"/>
      <c r="V14" s="508"/>
      <c r="W14" s="510"/>
      <c r="X14" s="408"/>
      <c r="Y14" s="408"/>
      <c r="Z14" s="408"/>
      <c r="AA14" s="408"/>
      <c r="AB14" s="409"/>
      <c r="AC14" s="499">
        <v>4.3</v>
      </c>
      <c r="AD14" s="500"/>
      <c r="AE14" s="500"/>
      <c r="AF14" s="500"/>
      <c r="AG14" s="501"/>
      <c r="AH14" s="499">
        <v>4.9000000000000004</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64"/>
      <c r="B15" s="528"/>
      <c r="C15" s="529"/>
      <c r="D15" s="529"/>
      <c r="E15" s="529"/>
      <c r="F15" s="529"/>
      <c r="G15" s="529"/>
      <c r="H15" s="529"/>
      <c r="I15" s="529"/>
      <c r="J15" s="529"/>
      <c r="K15" s="530"/>
      <c r="L15" s="173"/>
      <c r="M15" s="503" t="s">
        <v>130</v>
      </c>
      <c r="N15" s="504"/>
      <c r="O15" s="504"/>
      <c r="P15" s="504"/>
      <c r="Q15" s="505"/>
      <c r="R15" s="506">
        <v>67943</v>
      </c>
      <c r="S15" s="507"/>
      <c r="T15" s="507"/>
      <c r="U15" s="507"/>
      <c r="V15" s="508"/>
      <c r="W15" s="509" t="s">
        <v>137</v>
      </c>
      <c r="X15" s="405"/>
      <c r="Y15" s="405"/>
      <c r="Z15" s="405"/>
      <c r="AA15" s="405"/>
      <c r="AB15" s="406"/>
      <c r="AC15" s="372">
        <v>9369</v>
      </c>
      <c r="AD15" s="373"/>
      <c r="AE15" s="373"/>
      <c r="AF15" s="373"/>
      <c r="AG15" s="374"/>
      <c r="AH15" s="372">
        <v>8907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8699128</v>
      </c>
      <c r="BO15" s="449"/>
      <c r="BP15" s="449"/>
      <c r="BQ15" s="449"/>
      <c r="BR15" s="449"/>
      <c r="BS15" s="449"/>
      <c r="BT15" s="449"/>
      <c r="BU15" s="450"/>
      <c r="BV15" s="448">
        <v>8537265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4"/>
      <c r="CU15" s="175"/>
      <c r="CV15" s="175"/>
      <c r="CW15" s="175"/>
      <c r="CX15" s="175"/>
      <c r="CY15" s="175"/>
      <c r="CZ15" s="175"/>
      <c r="DA15" s="176"/>
      <c r="DB15" s="174"/>
      <c r="DC15" s="175"/>
      <c r="DD15" s="175"/>
      <c r="DE15" s="175"/>
      <c r="DF15" s="175"/>
      <c r="DG15" s="175"/>
      <c r="DH15" s="175"/>
      <c r="DI15" s="176"/>
    </row>
    <row r="16" spans="1:119" ht="18.75" customHeight="1" x14ac:dyDescent="0.2">
      <c r="A16" s="164"/>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30.4</v>
      </c>
      <c r="AD16" s="500"/>
      <c r="AE16" s="500"/>
      <c r="AF16" s="500"/>
      <c r="AG16" s="501"/>
      <c r="AH16" s="499">
        <v>30.2</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15967819</v>
      </c>
      <c r="BO16" s="420"/>
      <c r="BP16" s="420"/>
      <c r="BQ16" s="420"/>
      <c r="BR16" s="420"/>
      <c r="BS16" s="420"/>
      <c r="BT16" s="420"/>
      <c r="BU16" s="421"/>
      <c r="BV16" s="419">
        <v>15121003</v>
      </c>
      <c r="BW16" s="420"/>
      <c r="BX16" s="420"/>
      <c r="BY16" s="420"/>
      <c r="BZ16" s="420"/>
      <c r="CA16" s="420"/>
      <c r="CB16" s="420"/>
      <c r="CC16" s="421"/>
      <c r="CD16" s="177"/>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64"/>
      <c r="B17" s="531"/>
      <c r="C17" s="532"/>
      <c r="D17" s="532"/>
      <c r="E17" s="532"/>
      <c r="F17" s="532"/>
      <c r="G17" s="532"/>
      <c r="H17" s="532"/>
      <c r="I17" s="532"/>
      <c r="J17" s="532"/>
      <c r="K17" s="533"/>
      <c r="L17" s="178"/>
      <c r="M17" s="512" t="s">
        <v>143</v>
      </c>
      <c r="N17" s="513"/>
      <c r="O17" s="513"/>
      <c r="P17" s="513"/>
      <c r="Q17" s="514"/>
      <c r="R17" s="496" t="s">
        <v>144</v>
      </c>
      <c r="S17" s="497"/>
      <c r="T17" s="497"/>
      <c r="U17" s="497"/>
      <c r="V17" s="498"/>
      <c r="W17" s="509" t="s">
        <v>145</v>
      </c>
      <c r="X17" s="405"/>
      <c r="Y17" s="405"/>
      <c r="Z17" s="405"/>
      <c r="AA17" s="405"/>
      <c r="AB17" s="406"/>
      <c r="AC17" s="372">
        <v>20170</v>
      </c>
      <c r="AD17" s="373"/>
      <c r="AE17" s="373"/>
      <c r="AF17" s="373"/>
      <c r="AG17" s="374"/>
      <c r="AH17" s="372">
        <v>19177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10911353</v>
      </c>
      <c r="BO17" s="420"/>
      <c r="BP17" s="420"/>
      <c r="BQ17" s="420"/>
      <c r="BR17" s="420"/>
      <c r="BS17" s="420"/>
      <c r="BT17" s="420"/>
      <c r="BU17" s="421"/>
      <c r="BV17" s="419">
        <v>10706375</v>
      </c>
      <c r="BW17" s="420"/>
      <c r="BX17" s="420"/>
      <c r="BY17" s="420"/>
      <c r="BZ17" s="420"/>
      <c r="CA17" s="420"/>
      <c r="CB17" s="420"/>
      <c r="CC17" s="421"/>
      <c r="CD17" s="177"/>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64"/>
      <c r="B18" s="469" t="s">
        <v>147</v>
      </c>
      <c r="C18" s="470"/>
      <c r="D18" s="470"/>
      <c r="E18" s="471"/>
      <c r="F18" s="471"/>
      <c r="G18" s="471"/>
      <c r="H18" s="471"/>
      <c r="I18" s="471"/>
      <c r="J18" s="471"/>
      <c r="K18" s="471"/>
      <c r="L18" s="472">
        <v>211.9</v>
      </c>
      <c r="M18" s="472"/>
      <c r="N18" s="472"/>
      <c r="O18" s="472"/>
      <c r="P18" s="472"/>
      <c r="Q18" s="472"/>
      <c r="R18" s="473"/>
      <c r="S18" s="473"/>
      <c r="T18" s="473"/>
      <c r="U18" s="473"/>
      <c r="V18" s="474"/>
      <c r="W18" s="490"/>
      <c r="X18" s="491"/>
      <c r="Y18" s="491"/>
      <c r="Z18" s="491"/>
      <c r="AA18" s="491"/>
      <c r="AB18" s="515"/>
      <c r="AC18" s="389">
        <v>65.400000000000006</v>
      </c>
      <c r="AD18" s="390"/>
      <c r="AE18" s="390"/>
      <c r="AF18" s="390"/>
      <c r="AG18" s="475"/>
      <c r="AH18" s="389">
        <v>64.900000000000006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16998774</v>
      </c>
      <c r="BO18" s="420"/>
      <c r="BP18" s="420"/>
      <c r="BQ18" s="420"/>
      <c r="BR18" s="420"/>
      <c r="BS18" s="420"/>
      <c r="BT18" s="420"/>
      <c r="BU18" s="421"/>
      <c r="BV18" s="419">
        <v>16664375</v>
      </c>
      <c r="BW18" s="420"/>
      <c r="BX18" s="420"/>
      <c r="BY18" s="420"/>
      <c r="BZ18" s="420"/>
      <c r="CA18" s="420"/>
      <c r="CB18" s="420"/>
      <c r="CC18" s="421"/>
      <c r="CD18" s="177"/>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64"/>
      <c r="B19" s="469" t="s">
        <v>149</v>
      </c>
      <c r="C19" s="470"/>
      <c r="D19" s="470"/>
      <c r="E19" s="471"/>
      <c r="F19" s="471"/>
      <c r="G19" s="471"/>
      <c r="H19" s="471"/>
      <c r="I19" s="471"/>
      <c r="J19" s="471"/>
      <c r="K19" s="471"/>
      <c r="L19" s="479">
        <v>326</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23115517</v>
      </c>
      <c r="BO19" s="420"/>
      <c r="BP19" s="420"/>
      <c r="BQ19" s="420"/>
      <c r="BR19" s="420"/>
      <c r="BS19" s="420"/>
      <c r="BT19" s="420"/>
      <c r="BU19" s="421"/>
      <c r="BV19" s="419">
        <v>22410353</v>
      </c>
      <c r="BW19" s="420"/>
      <c r="BX19" s="420"/>
      <c r="BY19" s="420"/>
      <c r="BZ19" s="420"/>
      <c r="CA19" s="420"/>
      <c r="CB19" s="420"/>
      <c r="CC19" s="421"/>
      <c r="CD19" s="177"/>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64"/>
      <c r="B20" s="469" t="s">
        <v>151</v>
      </c>
      <c r="C20" s="470"/>
      <c r="D20" s="470"/>
      <c r="E20" s="471"/>
      <c r="F20" s="471"/>
      <c r="G20" s="471"/>
      <c r="H20" s="471"/>
      <c r="I20" s="471"/>
      <c r="J20" s="471"/>
      <c r="K20" s="471"/>
      <c r="L20" s="479">
        <v>27110</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77"/>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64"/>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77"/>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64"/>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32553162</v>
      </c>
      <c r="BO22" s="449"/>
      <c r="BP22" s="449"/>
      <c r="BQ22" s="449"/>
      <c r="BR22" s="449"/>
      <c r="BS22" s="449"/>
      <c r="BT22" s="449"/>
      <c r="BU22" s="450"/>
      <c r="BV22" s="448">
        <v>29886093</v>
      </c>
      <c r="BW22" s="449"/>
      <c r="BX22" s="449"/>
      <c r="BY22" s="449"/>
      <c r="BZ22" s="449"/>
      <c r="CA22" s="449"/>
      <c r="CB22" s="449"/>
      <c r="CC22" s="450"/>
      <c r="CD22" s="177"/>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64"/>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10756612</v>
      </c>
      <c r="BO23" s="420"/>
      <c r="BP23" s="420"/>
      <c r="BQ23" s="420"/>
      <c r="BR23" s="420"/>
      <c r="BS23" s="420"/>
      <c r="BT23" s="420"/>
      <c r="BU23" s="421"/>
      <c r="BV23" s="419">
        <v>11551414</v>
      </c>
      <c r="BW23" s="420"/>
      <c r="BX23" s="420"/>
      <c r="BY23" s="420"/>
      <c r="BZ23" s="420"/>
      <c r="CA23" s="420"/>
      <c r="CB23" s="420"/>
      <c r="CC23" s="421"/>
      <c r="CD23" s="177"/>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64"/>
      <c r="B24" s="398"/>
      <c r="C24" s="399"/>
      <c r="D24" s="400"/>
      <c r="E24" s="375" t="s">
        <v>161</v>
      </c>
      <c r="F24" s="376"/>
      <c r="G24" s="376"/>
      <c r="H24" s="376"/>
      <c r="I24" s="376"/>
      <c r="J24" s="376"/>
      <c r="K24" s="377"/>
      <c r="L24" s="372">
        <v>1</v>
      </c>
      <c r="M24" s="373"/>
      <c r="N24" s="373"/>
      <c r="O24" s="373"/>
      <c r="P24" s="374"/>
      <c r="Q24" s="372">
        <v>9500</v>
      </c>
      <c r="R24" s="373"/>
      <c r="S24" s="373"/>
      <c r="T24" s="373"/>
      <c r="U24" s="373"/>
      <c r="V24" s="374"/>
      <c r="W24" s="462"/>
      <c r="X24" s="399"/>
      <c r="Y24" s="400"/>
      <c r="Z24" s="375" t="s">
        <v>162</v>
      </c>
      <c r="AA24" s="376"/>
      <c r="AB24" s="376"/>
      <c r="AC24" s="376"/>
      <c r="AD24" s="376"/>
      <c r="AE24" s="376"/>
      <c r="AF24" s="376"/>
      <c r="AG24" s="377"/>
      <c r="AH24" s="372">
        <v>469</v>
      </c>
      <c r="AI24" s="373"/>
      <c r="AJ24" s="373"/>
      <c r="AK24" s="373"/>
      <c r="AL24" s="374"/>
      <c r="AM24" s="372">
        <v>1456245</v>
      </c>
      <c r="AN24" s="373"/>
      <c r="AO24" s="373"/>
      <c r="AP24" s="373"/>
      <c r="AQ24" s="373"/>
      <c r="AR24" s="374"/>
      <c r="AS24" s="372">
        <v>3105</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22934875</v>
      </c>
      <c r="BO24" s="420"/>
      <c r="BP24" s="420"/>
      <c r="BQ24" s="420"/>
      <c r="BR24" s="420"/>
      <c r="BS24" s="420"/>
      <c r="BT24" s="420"/>
      <c r="BU24" s="421"/>
      <c r="BV24" s="419">
        <v>19262756</v>
      </c>
      <c r="BW24" s="420"/>
      <c r="BX24" s="420"/>
      <c r="BY24" s="420"/>
      <c r="BZ24" s="420"/>
      <c r="CA24" s="420"/>
      <c r="CB24" s="420"/>
      <c r="CC24" s="421"/>
      <c r="CD24" s="177"/>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64"/>
      <c r="B25" s="398"/>
      <c r="C25" s="399"/>
      <c r="D25" s="400"/>
      <c r="E25" s="375" t="s">
        <v>164</v>
      </c>
      <c r="F25" s="376"/>
      <c r="G25" s="376"/>
      <c r="H25" s="376"/>
      <c r="I25" s="376"/>
      <c r="J25" s="376"/>
      <c r="K25" s="377"/>
      <c r="L25" s="372">
        <v>1</v>
      </c>
      <c r="M25" s="373"/>
      <c r="N25" s="373"/>
      <c r="O25" s="373"/>
      <c r="P25" s="374"/>
      <c r="Q25" s="372">
        <v>7850</v>
      </c>
      <c r="R25" s="373"/>
      <c r="S25" s="373"/>
      <c r="T25" s="373"/>
      <c r="U25" s="373"/>
      <c r="V25" s="374"/>
      <c r="W25" s="462"/>
      <c r="X25" s="399"/>
      <c r="Y25" s="400"/>
      <c r="Z25" s="375" t="s">
        <v>165</v>
      </c>
      <c r="AA25" s="376"/>
      <c r="AB25" s="376"/>
      <c r="AC25" s="376"/>
      <c r="AD25" s="376"/>
      <c r="AE25" s="376"/>
      <c r="AF25" s="376"/>
      <c r="AG25" s="377"/>
      <c r="AH25" s="372">
        <v>119</v>
      </c>
      <c r="AI25" s="373"/>
      <c r="AJ25" s="373"/>
      <c r="AK25" s="373"/>
      <c r="AL25" s="374"/>
      <c r="AM25" s="372">
        <v>373898</v>
      </c>
      <c r="AN25" s="373"/>
      <c r="AO25" s="373"/>
      <c r="AP25" s="373"/>
      <c r="AQ25" s="373"/>
      <c r="AR25" s="374"/>
      <c r="AS25" s="372">
        <v>3142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4680411</v>
      </c>
      <c r="BO25" s="449"/>
      <c r="BP25" s="449"/>
      <c r="BQ25" s="449"/>
      <c r="BR25" s="449"/>
      <c r="BS25" s="449"/>
      <c r="BT25" s="449"/>
      <c r="BU25" s="450"/>
      <c r="BV25" s="448">
        <v>10401203</v>
      </c>
      <c r="BW25" s="449"/>
      <c r="BX25" s="449"/>
      <c r="BY25" s="449"/>
      <c r="BZ25" s="449"/>
      <c r="CA25" s="449"/>
      <c r="CB25" s="449"/>
      <c r="CC25" s="450"/>
      <c r="CD25" s="177"/>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64"/>
      <c r="B26" s="398"/>
      <c r="C26" s="399"/>
      <c r="D26" s="400"/>
      <c r="E26" s="375" t="s">
        <v>167</v>
      </c>
      <c r="F26" s="376"/>
      <c r="G26" s="376"/>
      <c r="H26" s="376"/>
      <c r="I26" s="376"/>
      <c r="J26" s="376"/>
      <c r="K26" s="377"/>
      <c r="L26" s="372">
        <v>1</v>
      </c>
      <c r="M26" s="373"/>
      <c r="N26" s="373"/>
      <c r="O26" s="373"/>
      <c r="P26" s="374"/>
      <c r="Q26" s="372">
        <v>6900</v>
      </c>
      <c r="R26" s="373"/>
      <c r="S26" s="373"/>
      <c r="T26" s="373"/>
      <c r="U26" s="373"/>
      <c r="V26" s="374"/>
      <c r="W26" s="462"/>
      <c r="X26" s="399"/>
      <c r="Y26" s="400"/>
      <c r="Z26" s="375" t="s">
        <v>168</v>
      </c>
      <c r="AA26" s="430"/>
      <c r="AB26" s="430"/>
      <c r="AC26" s="430"/>
      <c r="AD26" s="430"/>
      <c r="AE26" s="430"/>
      <c r="AF26" s="430"/>
      <c r="AG26" s="431"/>
      <c r="AH26" s="372">
        <v>13</v>
      </c>
      <c r="AI26" s="373"/>
      <c r="AJ26" s="373"/>
      <c r="AK26" s="373"/>
      <c r="AL26" s="374"/>
      <c r="AM26" s="372">
        <v>33722</v>
      </c>
      <c r="AN26" s="373"/>
      <c r="AO26" s="373"/>
      <c r="AP26" s="373"/>
      <c r="AQ26" s="373"/>
      <c r="AR26" s="374"/>
      <c r="AS26" s="372">
        <v>2594</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v>12804</v>
      </c>
      <c r="BO26" s="420"/>
      <c r="BP26" s="420"/>
      <c r="BQ26" s="420"/>
      <c r="BR26" s="420"/>
      <c r="BS26" s="420"/>
      <c r="BT26" s="420"/>
      <c r="BU26" s="421"/>
      <c r="BV26" s="419">
        <v>12804</v>
      </c>
      <c r="BW26" s="420"/>
      <c r="BX26" s="420"/>
      <c r="BY26" s="420"/>
      <c r="BZ26" s="420"/>
      <c r="CA26" s="420"/>
      <c r="CB26" s="420"/>
      <c r="CC26" s="421"/>
      <c r="CD26" s="177"/>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64"/>
      <c r="B27" s="398"/>
      <c r="C27" s="399"/>
      <c r="D27" s="400"/>
      <c r="E27" s="375" t="s">
        <v>170</v>
      </c>
      <c r="F27" s="376"/>
      <c r="G27" s="376"/>
      <c r="H27" s="376"/>
      <c r="I27" s="376"/>
      <c r="J27" s="376"/>
      <c r="K27" s="377"/>
      <c r="L27" s="372">
        <v>1</v>
      </c>
      <c r="M27" s="373"/>
      <c r="N27" s="373"/>
      <c r="O27" s="373"/>
      <c r="P27" s="374"/>
      <c r="Q27" s="372">
        <v>5300</v>
      </c>
      <c r="R27" s="373"/>
      <c r="S27" s="373"/>
      <c r="T27" s="373"/>
      <c r="U27" s="373"/>
      <c r="V27" s="374"/>
      <c r="W27" s="462"/>
      <c r="X27" s="399"/>
      <c r="Y27" s="400"/>
      <c r="Z27" s="375" t="s">
        <v>171</v>
      </c>
      <c r="AA27" s="376"/>
      <c r="AB27" s="376"/>
      <c r="AC27" s="376"/>
      <c r="AD27" s="376"/>
      <c r="AE27" s="376"/>
      <c r="AF27" s="376"/>
      <c r="AG27" s="377"/>
      <c r="AH27" s="372">
        <v>77</v>
      </c>
      <c r="AI27" s="373"/>
      <c r="AJ27" s="373"/>
      <c r="AK27" s="373"/>
      <c r="AL27" s="374"/>
      <c r="AM27" s="372">
        <v>259395</v>
      </c>
      <c r="AN27" s="373"/>
      <c r="AO27" s="373"/>
      <c r="AP27" s="373"/>
      <c r="AQ27" s="373"/>
      <c r="AR27" s="374"/>
      <c r="AS27" s="372">
        <v>3369</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327546</v>
      </c>
      <c r="BO27" s="454"/>
      <c r="BP27" s="454"/>
      <c r="BQ27" s="454"/>
      <c r="BR27" s="454"/>
      <c r="BS27" s="454"/>
      <c r="BT27" s="454"/>
      <c r="BU27" s="455"/>
      <c r="BV27" s="453">
        <v>327546</v>
      </c>
      <c r="BW27" s="454"/>
      <c r="BX27" s="454"/>
      <c r="BY27" s="454"/>
      <c r="BZ27" s="454"/>
      <c r="CA27" s="454"/>
      <c r="CB27" s="454"/>
      <c r="CC27" s="455"/>
      <c r="CD27" s="179"/>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64"/>
      <c r="B28" s="398"/>
      <c r="C28" s="399"/>
      <c r="D28" s="400"/>
      <c r="E28" s="375" t="s">
        <v>173</v>
      </c>
      <c r="F28" s="376"/>
      <c r="G28" s="376"/>
      <c r="H28" s="376"/>
      <c r="I28" s="376"/>
      <c r="J28" s="376"/>
      <c r="K28" s="377"/>
      <c r="L28" s="372">
        <v>1</v>
      </c>
      <c r="M28" s="373"/>
      <c r="N28" s="373"/>
      <c r="O28" s="373"/>
      <c r="P28" s="374"/>
      <c r="Q28" s="372">
        <v>4650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7762798</v>
      </c>
      <c r="BO28" s="449"/>
      <c r="BP28" s="449"/>
      <c r="BQ28" s="449"/>
      <c r="BR28" s="449"/>
      <c r="BS28" s="449"/>
      <c r="BT28" s="449"/>
      <c r="BU28" s="450"/>
      <c r="BV28" s="448">
        <v>7561182</v>
      </c>
      <c r="BW28" s="449"/>
      <c r="BX28" s="449"/>
      <c r="BY28" s="449"/>
      <c r="BZ28" s="449"/>
      <c r="CA28" s="449"/>
      <c r="CB28" s="449"/>
      <c r="CC28" s="450"/>
      <c r="CD28" s="177"/>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64"/>
      <c r="B29" s="398"/>
      <c r="C29" s="399"/>
      <c r="D29" s="400"/>
      <c r="E29" s="375" t="s">
        <v>176</v>
      </c>
      <c r="F29" s="376"/>
      <c r="G29" s="376"/>
      <c r="H29" s="376"/>
      <c r="I29" s="376"/>
      <c r="J29" s="376"/>
      <c r="K29" s="377"/>
      <c r="L29" s="372">
        <v>20</v>
      </c>
      <c r="M29" s="373"/>
      <c r="N29" s="373"/>
      <c r="O29" s="373"/>
      <c r="P29" s="374"/>
      <c r="Q29" s="372">
        <v>4200</v>
      </c>
      <c r="R29" s="373"/>
      <c r="S29" s="373"/>
      <c r="T29" s="373"/>
      <c r="U29" s="373"/>
      <c r="V29" s="374"/>
      <c r="W29" s="463"/>
      <c r="X29" s="464"/>
      <c r="Y29" s="465"/>
      <c r="Z29" s="375" t="s">
        <v>177</v>
      </c>
      <c r="AA29" s="376"/>
      <c r="AB29" s="376"/>
      <c r="AC29" s="376"/>
      <c r="AD29" s="376"/>
      <c r="AE29" s="376"/>
      <c r="AF29" s="376"/>
      <c r="AG29" s="377"/>
      <c r="AH29" s="372">
        <v>546</v>
      </c>
      <c r="AI29" s="373"/>
      <c r="AJ29" s="373"/>
      <c r="AK29" s="373"/>
      <c r="AL29" s="374"/>
      <c r="AM29" s="372">
        <v>1715640</v>
      </c>
      <c r="AN29" s="373"/>
      <c r="AO29" s="373"/>
      <c r="AP29" s="373"/>
      <c r="AQ29" s="373"/>
      <c r="AR29" s="374"/>
      <c r="AS29" s="372">
        <v>3142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1447921</v>
      </c>
      <c r="BO29" s="420"/>
      <c r="BP29" s="420"/>
      <c r="BQ29" s="420"/>
      <c r="BR29" s="420"/>
      <c r="BS29" s="420"/>
      <c r="BT29" s="420"/>
      <c r="BU29" s="421"/>
      <c r="BV29" s="419">
        <v>1383100</v>
      </c>
      <c r="BW29" s="420"/>
      <c r="BX29" s="420"/>
      <c r="BY29" s="420"/>
      <c r="BZ29" s="420"/>
      <c r="CA29" s="420"/>
      <c r="CB29" s="420"/>
      <c r="CC29" s="421"/>
      <c r="CD29" s="179"/>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64"/>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97.9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6581190</v>
      </c>
      <c r="BO30" s="454"/>
      <c r="BP30" s="454"/>
      <c r="BQ30" s="454"/>
      <c r="BR30" s="454"/>
      <c r="BS30" s="454"/>
      <c r="BT30" s="454"/>
      <c r="BU30" s="455"/>
      <c r="BV30" s="453">
        <v>7328278</v>
      </c>
      <c r="BW30" s="454"/>
      <c r="BX30" s="454"/>
      <c r="BY30" s="454"/>
      <c r="BZ30" s="454"/>
      <c r="CA30" s="454"/>
      <c r="CB30" s="454"/>
      <c r="CC30" s="455"/>
      <c r="CD30" s="180"/>
      <c r="CE30" s="181"/>
      <c r="CF30" s="181"/>
      <c r="CG30" s="181"/>
      <c r="CH30" s="181"/>
      <c r="CI30" s="181"/>
      <c r="CJ30" s="181"/>
      <c r="CK30" s="181"/>
      <c r="CL30" s="181"/>
      <c r="CM30" s="181"/>
      <c r="CN30" s="181"/>
      <c r="CO30" s="181"/>
      <c r="CP30" s="181"/>
      <c r="CQ30" s="181"/>
      <c r="CR30" s="181"/>
      <c r="CS30" s="182"/>
      <c r="CT30" s="183"/>
      <c r="CU30" s="184"/>
      <c r="CV30" s="184"/>
      <c r="CW30" s="184"/>
      <c r="CX30" s="184"/>
      <c r="CY30" s="184"/>
      <c r="CZ30" s="184"/>
      <c r="DA30" s="185"/>
      <c r="DB30" s="183"/>
      <c r="DC30" s="184"/>
      <c r="DD30" s="184"/>
      <c r="DE30" s="184"/>
      <c r="DF30" s="184"/>
      <c r="DG30" s="184"/>
      <c r="DH30" s="184"/>
      <c r="DI30" s="185"/>
    </row>
    <row r="31" spans="1:113" ht="13.5" customHeight="1" x14ac:dyDescent="0.2">
      <c r="A31" s="164"/>
      <c r="B31" s="186"/>
      <c r="DI31" s="187"/>
    </row>
    <row r="32" spans="1:113" ht="13.5" customHeight="1" x14ac:dyDescent="0.2">
      <c r="A32" s="164"/>
      <c r="B32" s="188"/>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87"/>
    </row>
    <row r="33" spans="1:113" ht="13.5" customHeight="1" x14ac:dyDescent="0.2">
      <c r="A33" s="164"/>
      <c r="B33" s="188"/>
      <c r="C33" s="371" t="s">
        <v>186</v>
      </c>
      <c r="D33" s="371"/>
      <c r="E33" s="370" t="s">
        <v>187</v>
      </c>
      <c r="F33" s="370"/>
      <c r="G33" s="370"/>
      <c r="H33" s="370"/>
      <c r="I33" s="370"/>
      <c r="J33" s="370"/>
      <c r="K33" s="370"/>
      <c r="L33" s="370"/>
      <c r="M33" s="370"/>
      <c r="N33" s="370"/>
      <c r="O33" s="370"/>
      <c r="P33" s="370"/>
      <c r="Q33" s="370"/>
      <c r="R33" s="370"/>
      <c r="S33" s="370"/>
      <c r="T33" s="189"/>
      <c r="U33" s="371" t="s">
        <v>186</v>
      </c>
      <c r="V33" s="371"/>
      <c r="W33" s="370" t="s">
        <v>187</v>
      </c>
      <c r="X33" s="370"/>
      <c r="Y33" s="370"/>
      <c r="Z33" s="370"/>
      <c r="AA33" s="370"/>
      <c r="AB33" s="370"/>
      <c r="AC33" s="370"/>
      <c r="AD33" s="370"/>
      <c r="AE33" s="370"/>
      <c r="AF33" s="370"/>
      <c r="AG33" s="370"/>
      <c r="AH33" s="370"/>
      <c r="AI33" s="370"/>
      <c r="AJ33" s="370"/>
      <c r="AK33" s="370"/>
      <c r="AL33" s="189"/>
      <c r="AM33" s="371" t="s">
        <v>186</v>
      </c>
      <c r="AN33" s="371"/>
      <c r="AO33" s="370" t="s">
        <v>187</v>
      </c>
      <c r="AP33" s="370"/>
      <c r="AQ33" s="370"/>
      <c r="AR33" s="370"/>
      <c r="AS33" s="370"/>
      <c r="AT33" s="370"/>
      <c r="AU33" s="370"/>
      <c r="AV33" s="370"/>
      <c r="AW33" s="370"/>
      <c r="AX33" s="370"/>
      <c r="AY33" s="370"/>
      <c r="AZ33" s="370"/>
      <c r="BA33" s="370"/>
      <c r="BB33" s="370"/>
      <c r="BC33" s="370"/>
      <c r="BD33" s="190"/>
      <c r="BE33" s="370" t="s">
        <v>188</v>
      </c>
      <c r="BF33" s="370"/>
      <c r="BG33" s="370" t="s">
        <v>189</v>
      </c>
      <c r="BH33" s="370"/>
      <c r="BI33" s="370"/>
      <c r="BJ33" s="370"/>
      <c r="BK33" s="370"/>
      <c r="BL33" s="370"/>
      <c r="BM33" s="370"/>
      <c r="BN33" s="370"/>
      <c r="BO33" s="370"/>
      <c r="BP33" s="370"/>
      <c r="BQ33" s="370"/>
      <c r="BR33" s="370"/>
      <c r="BS33" s="370"/>
      <c r="BT33" s="370"/>
      <c r="BU33" s="370"/>
      <c r="BV33" s="190"/>
      <c r="BW33" s="371" t="s">
        <v>188</v>
      </c>
      <c r="BX33" s="371"/>
      <c r="BY33" s="370" t="s">
        <v>190</v>
      </c>
      <c r="BZ33" s="370"/>
      <c r="CA33" s="370"/>
      <c r="CB33" s="370"/>
      <c r="CC33" s="370"/>
      <c r="CD33" s="370"/>
      <c r="CE33" s="370"/>
      <c r="CF33" s="370"/>
      <c r="CG33" s="370"/>
      <c r="CH33" s="370"/>
      <c r="CI33" s="370"/>
      <c r="CJ33" s="370"/>
      <c r="CK33" s="370"/>
      <c r="CL33" s="370"/>
      <c r="CM33" s="370"/>
      <c r="CN33" s="189"/>
      <c r="CO33" s="371" t="s">
        <v>186</v>
      </c>
      <c r="CP33" s="371"/>
      <c r="CQ33" s="370" t="s">
        <v>191</v>
      </c>
      <c r="CR33" s="370"/>
      <c r="CS33" s="370"/>
      <c r="CT33" s="370"/>
      <c r="CU33" s="370"/>
      <c r="CV33" s="370"/>
      <c r="CW33" s="370"/>
      <c r="CX33" s="370"/>
      <c r="CY33" s="370"/>
      <c r="CZ33" s="370"/>
      <c r="DA33" s="370"/>
      <c r="DB33" s="370"/>
      <c r="DC33" s="370"/>
      <c r="DD33" s="370"/>
      <c r="DE33" s="370"/>
      <c r="DF33" s="189"/>
      <c r="DG33" s="369" t="s">
        <v>192</v>
      </c>
      <c r="DH33" s="369"/>
      <c r="DI33" s="191"/>
    </row>
    <row r="34" spans="1:113" ht="32.25" customHeight="1" x14ac:dyDescent="0.2">
      <c r="A34" s="164"/>
      <c r="B34" s="188"/>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4"/>
      <c r="U34" s="367">
        <f>IF(W34="","",MAX(C34:D43)+1)</f>
        <v>2</v>
      </c>
      <c r="V34" s="367"/>
      <c r="W34" s="368" t="str">
        <f>IF('各会計、関係団体の財政状況及び健全化判断比率'!B28="","",'各会計、関係団体の財政状況及び健全化判断比率'!B28)</f>
        <v>総社市国民健康保険特別会計</v>
      </c>
      <c r="X34" s="368"/>
      <c r="Y34" s="368"/>
      <c r="Z34" s="368"/>
      <c r="AA34" s="368"/>
      <c r="AB34" s="368"/>
      <c r="AC34" s="368"/>
      <c r="AD34" s="368"/>
      <c r="AE34" s="368"/>
      <c r="AF34" s="368"/>
      <c r="AG34" s="368"/>
      <c r="AH34" s="368"/>
      <c r="AI34" s="368"/>
      <c r="AJ34" s="368"/>
      <c r="AK34" s="368"/>
      <c r="AL34" s="164"/>
      <c r="AM34" s="367">
        <f>IF(AO34="","",MAX(C34:D43,U34:V43)+1)</f>
        <v>5</v>
      </c>
      <c r="AN34" s="367"/>
      <c r="AO34" s="368" t="str">
        <f>IF('各会計、関係団体の財政状況及び健全化判断比率'!B31="","",'各会計、関係団体の財政状況及び健全化判断比率'!B31)</f>
        <v>総社市水道事業会計</v>
      </c>
      <c r="AP34" s="368"/>
      <c r="AQ34" s="368"/>
      <c r="AR34" s="368"/>
      <c r="AS34" s="368"/>
      <c r="AT34" s="368"/>
      <c r="AU34" s="368"/>
      <c r="AV34" s="368"/>
      <c r="AW34" s="368"/>
      <c r="AX34" s="368"/>
      <c r="AY34" s="368"/>
      <c r="AZ34" s="368"/>
      <c r="BA34" s="368"/>
      <c r="BB34" s="368"/>
      <c r="BC34" s="368"/>
      <c r="BD34" s="164"/>
      <c r="BE34" s="367">
        <f>IF(BG34="","",MAX(C34:D43,U34:V43,AM34:AN43)+1)</f>
        <v>8</v>
      </c>
      <c r="BF34" s="367"/>
      <c r="BG34" s="368" t="str">
        <f>IF('各会計、関係団体の財政状況及び健全化判断比率'!B34="","",'各会計、関係団体の財政状況及び健全化判断比率'!B34)</f>
        <v>総社市国民宿舎事業費特別会計</v>
      </c>
      <c r="BH34" s="368"/>
      <c r="BI34" s="368"/>
      <c r="BJ34" s="368"/>
      <c r="BK34" s="368"/>
      <c r="BL34" s="368"/>
      <c r="BM34" s="368"/>
      <c r="BN34" s="368"/>
      <c r="BO34" s="368"/>
      <c r="BP34" s="368"/>
      <c r="BQ34" s="368"/>
      <c r="BR34" s="368"/>
      <c r="BS34" s="368"/>
      <c r="BT34" s="368"/>
      <c r="BU34" s="368"/>
      <c r="BV34" s="164"/>
      <c r="BW34" s="367">
        <f>IF(BY34="","",MAX(C34:D43,U34:V43,AM34:AN43,BE34:BF43)+1)</f>
        <v>9</v>
      </c>
      <c r="BX34" s="367"/>
      <c r="BY34" s="368" t="str">
        <f>IF('各会計、関係団体の財政状況及び健全化判断比率'!B68="","",'各会計、関係団体の財政状況及び健全化判断比率'!B68)</f>
        <v>備南競艇事業組合（一般会計）</v>
      </c>
      <c r="BZ34" s="368"/>
      <c r="CA34" s="368"/>
      <c r="CB34" s="368"/>
      <c r="CC34" s="368"/>
      <c r="CD34" s="368"/>
      <c r="CE34" s="368"/>
      <c r="CF34" s="368"/>
      <c r="CG34" s="368"/>
      <c r="CH34" s="368"/>
      <c r="CI34" s="368"/>
      <c r="CJ34" s="368"/>
      <c r="CK34" s="368"/>
      <c r="CL34" s="368"/>
      <c r="CM34" s="368"/>
      <c r="CN34" s="164"/>
      <c r="CO34" s="367">
        <f>IF(CQ34="","",MAX(C34:D43,U34:V43,AM34:AN43,BE34:BF43,BW34:BX43)+1)</f>
        <v>19</v>
      </c>
      <c r="CP34" s="367"/>
      <c r="CQ34" s="368" t="str">
        <f>IF('各会計、関係団体の財政状況及び健全化判断比率'!BS7="","",'各会計、関係団体の財政状況及び健全化判断比率'!BS7)</f>
        <v>総社市土地開発公社</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1"/>
    </row>
    <row r="35" spans="1:113" ht="32.25" customHeight="1" x14ac:dyDescent="0.2">
      <c r="A35" s="164"/>
      <c r="B35" s="188"/>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64"/>
      <c r="U35" s="367">
        <f>IF(W35="","",U34+1)</f>
        <v>3</v>
      </c>
      <c r="V35" s="367"/>
      <c r="W35" s="368" t="str">
        <f>IF('各会計、関係団体の財政状況及び健全化判断比率'!B29="","",'各会計、関係団体の財政状況及び健全化判断比率'!B29)</f>
        <v>総社市後期高齢者医療特別会計</v>
      </c>
      <c r="X35" s="368"/>
      <c r="Y35" s="368"/>
      <c r="Z35" s="368"/>
      <c r="AA35" s="368"/>
      <c r="AB35" s="368"/>
      <c r="AC35" s="368"/>
      <c r="AD35" s="368"/>
      <c r="AE35" s="368"/>
      <c r="AF35" s="368"/>
      <c r="AG35" s="368"/>
      <c r="AH35" s="368"/>
      <c r="AI35" s="368"/>
      <c r="AJ35" s="368"/>
      <c r="AK35" s="368"/>
      <c r="AL35" s="164"/>
      <c r="AM35" s="367">
        <f t="shared" ref="AM35:AM43" si="0">IF(AO35="","",AM34+1)</f>
        <v>6</v>
      </c>
      <c r="AN35" s="367"/>
      <c r="AO35" s="368" t="str">
        <f>IF('各会計、関係団体の財政状況及び健全化判断比率'!B32="","",'各会計、関係団体の財政状況及び健全化判断比率'!B32)</f>
        <v>総社市工業用水道事業会計</v>
      </c>
      <c r="AP35" s="368"/>
      <c r="AQ35" s="368"/>
      <c r="AR35" s="368"/>
      <c r="AS35" s="368"/>
      <c r="AT35" s="368"/>
      <c r="AU35" s="368"/>
      <c r="AV35" s="368"/>
      <c r="AW35" s="368"/>
      <c r="AX35" s="368"/>
      <c r="AY35" s="368"/>
      <c r="AZ35" s="368"/>
      <c r="BA35" s="368"/>
      <c r="BB35" s="368"/>
      <c r="BC35" s="368"/>
      <c r="BD35" s="164"/>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4"/>
      <c r="BW35" s="367">
        <f t="shared" ref="BW35:BW43" si="2">IF(BY35="","",BW34+1)</f>
        <v>10</v>
      </c>
      <c r="BX35" s="367"/>
      <c r="BY35" s="368" t="str">
        <f>IF('各会計、関係団体の財政状況及び健全化判断比率'!B69="","",'各会計、関係団体の財政状況及び健全化判断比率'!B69)</f>
        <v>備南協定事業組合（特別会計）</v>
      </c>
      <c r="BZ35" s="368"/>
      <c r="CA35" s="368"/>
      <c r="CB35" s="368"/>
      <c r="CC35" s="368"/>
      <c r="CD35" s="368"/>
      <c r="CE35" s="368"/>
      <c r="CF35" s="368"/>
      <c r="CG35" s="368"/>
      <c r="CH35" s="368"/>
      <c r="CI35" s="368"/>
      <c r="CJ35" s="368"/>
      <c r="CK35" s="368"/>
      <c r="CL35" s="368"/>
      <c r="CM35" s="368"/>
      <c r="CN35" s="164"/>
      <c r="CO35" s="367">
        <f t="shared" ref="CO35:CO43" si="3">IF(CQ35="","",CO34+1)</f>
        <v>20</v>
      </c>
      <c r="CP35" s="367"/>
      <c r="CQ35" s="368" t="str">
        <f>IF('各会計、関係団体の財政状況及び健全化判断比率'!BS8="","",'各会計、関係団体の財政状況及び健全化判断比率'!BS8)</f>
        <v>総社市文化振興財団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1"/>
    </row>
    <row r="36" spans="1:113" ht="32.25" customHeight="1" x14ac:dyDescent="0.2">
      <c r="A36" s="164"/>
      <c r="B36" s="188"/>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64"/>
      <c r="U36" s="367">
        <f t="shared" ref="U36:U43" si="4">IF(W36="","",U35+1)</f>
        <v>4</v>
      </c>
      <c r="V36" s="367"/>
      <c r="W36" s="368" t="str">
        <f>IF('各会計、関係団体の財政状況及び健全化判断比率'!B30="","",'各会計、関係団体の財政状況及び健全化判断比率'!B30)</f>
        <v>総社市介護保険特別会計</v>
      </c>
      <c r="X36" s="368"/>
      <c r="Y36" s="368"/>
      <c r="Z36" s="368"/>
      <c r="AA36" s="368"/>
      <c r="AB36" s="368"/>
      <c r="AC36" s="368"/>
      <c r="AD36" s="368"/>
      <c r="AE36" s="368"/>
      <c r="AF36" s="368"/>
      <c r="AG36" s="368"/>
      <c r="AH36" s="368"/>
      <c r="AI36" s="368"/>
      <c r="AJ36" s="368"/>
      <c r="AK36" s="368"/>
      <c r="AL36" s="164"/>
      <c r="AM36" s="367">
        <f t="shared" si="0"/>
        <v>7</v>
      </c>
      <c r="AN36" s="367"/>
      <c r="AO36" s="368" t="str">
        <f>IF('各会計、関係団体の財政状況及び健全化判断比率'!B33="","",'各会計、関係団体の財政状況及び健全化判断比率'!B33)</f>
        <v>総社市下水道事業会計</v>
      </c>
      <c r="AP36" s="368"/>
      <c r="AQ36" s="368"/>
      <c r="AR36" s="368"/>
      <c r="AS36" s="368"/>
      <c r="AT36" s="368"/>
      <c r="AU36" s="368"/>
      <c r="AV36" s="368"/>
      <c r="AW36" s="368"/>
      <c r="AX36" s="368"/>
      <c r="AY36" s="368"/>
      <c r="AZ36" s="368"/>
      <c r="BA36" s="368"/>
      <c r="BB36" s="368"/>
      <c r="BC36" s="368"/>
      <c r="BD36" s="164"/>
      <c r="BE36" s="367" t="str">
        <f t="shared" si="1"/>
        <v/>
      </c>
      <c r="BF36" s="367"/>
      <c r="BG36" s="368"/>
      <c r="BH36" s="368"/>
      <c r="BI36" s="368"/>
      <c r="BJ36" s="368"/>
      <c r="BK36" s="368"/>
      <c r="BL36" s="368"/>
      <c r="BM36" s="368"/>
      <c r="BN36" s="368"/>
      <c r="BO36" s="368"/>
      <c r="BP36" s="368"/>
      <c r="BQ36" s="368"/>
      <c r="BR36" s="368"/>
      <c r="BS36" s="368"/>
      <c r="BT36" s="368"/>
      <c r="BU36" s="368"/>
      <c r="BV36" s="164"/>
      <c r="BW36" s="367">
        <f t="shared" si="2"/>
        <v>11</v>
      </c>
      <c r="BX36" s="367"/>
      <c r="BY36" s="368" t="str">
        <f>IF('各会計、関係団体の財政状況及び健全化判断比率'!B70="","",'各会計、関係団体の財政状況及び健全化判断比率'!B70)</f>
        <v>総社広域環境施設組合</v>
      </c>
      <c r="BZ36" s="368"/>
      <c r="CA36" s="368"/>
      <c r="CB36" s="368"/>
      <c r="CC36" s="368"/>
      <c r="CD36" s="368"/>
      <c r="CE36" s="368"/>
      <c r="CF36" s="368"/>
      <c r="CG36" s="368"/>
      <c r="CH36" s="368"/>
      <c r="CI36" s="368"/>
      <c r="CJ36" s="368"/>
      <c r="CK36" s="368"/>
      <c r="CL36" s="368"/>
      <c r="CM36" s="368"/>
      <c r="CN36" s="164"/>
      <c r="CO36" s="367">
        <f t="shared" si="3"/>
        <v>21</v>
      </c>
      <c r="CP36" s="367"/>
      <c r="CQ36" s="368" t="str">
        <f>IF('各会計、関係団体の財政状況及び健全化判断比率'!BS9="","",'各会計、関係団体の財政状況及び健全化判断比率'!BS9)</f>
        <v>スキーム音楽振興財団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1"/>
    </row>
    <row r="37" spans="1:113" ht="32.25" customHeight="1" x14ac:dyDescent="0.2">
      <c r="A37" s="164"/>
      <c r="B37" s="188"/>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4"/>
      <c r="U37" s="367" t="str">
        <f t="shared" si="4"/>
        <v/>
      </c>
      <c r="V37" s="367"/>
      <c r="W37" s="368"/>
      <c r="X37" s="368"/>
      <c r="Y37" s="368"/>
      <c r="Z37" s="368"/>
      <c r="AA37" s="368"/>
      <c r="AB37" s="368"/>
      <c r="AC37" s="368"/>
      <c r="AD37" s="368"/>
      <c r="AE37" s="368"/>
      <c r="AF37" s="368"/>
      <c r="AG37" s="368"/>
      <c r="AH37" s="368"/>
      <c r="AI37" s="368"/>
      <c r="AJ37" s="368"/>
      <c r="AK37" s="368"/>
      <c r="AL37" s="164"/>
      <c r="AM37" s="367" t="str">
        <f t="shared" si="0"/>
        <v/>
      </c>
      <c r="AN37" s="367"/>
      <c r="AO37" s="368"/>
      <c r="AP37" s="368"/>
      <c r="AQ37" s="368"/>
      <c r="AR37" s="368"/>
      <c r="AS37" s="368"/>
      <c r="AT37" s="368"/>
      <c r="AU37" s="368"/>
      <c r="AV37" s="368"/>
      <c r="AW37" s="368"/>
      <c r="AX37" s="368"/>
      <c r="AY37" s="368"/>
      <c r="AZ37" s="368"/>
      <c r="BA37" s="368"/>
      <c r="BB37" s="368"/>
      <c r="BC37" s="368"/>
      <c r="BD37" s="164"/>
      <c r="BE37" s="367" t="str">
        <f t="shared" si="1"/>
        <v/>
      </c>
      <c r="BF37" s="367"/>
      <c r="BG37" s="368"/>
      <c r="BH37" s="368"/>
      <c r="BI37" s="368"/>
      <c r="BJ37" s="368"/>
      <c r="BK37" s="368"/>
      <c r="BL37" s="368"/>
      <c r="BM37" s="368"/>
      <c r="BN37" s="368"/>
      <c r="BO37" s="368"/>
      <c r="BP37" s="368"/>
      <c r="BQ37" s="368"/>
      <c r="BR37" s="368"/>
      <c r="BS37" s="368"/>
      <c r="BT37" s="368"/>
      <c r="BU37" s="368"/>
      <c r="BV37" s="164"/>
      <c r="BW37" s="367">
        <f t="shared" si="2"/>
        <v>12</v>
      </c>
      <c r="BX37" s="367"/>
      <c r="BY37" s="368" t="str">
        <f>IF('各会計、関係団体の財政状況及び健全化判断比率'!B71="","",'各会計、関係団体の財政状況及び健全化判断比率'!B71)</f>
        <v>湛井十二箇郷組合</v>
      </c>
      <c r="BZ37" s="368"/>
      <c r="CA37" s="368"/>
      <c r="CB37" s="368"/>
      <c r="CC37" s="368"/>
      <c r="CD37" s="368"/>
      <c r="CE37" s="368"/>
      <c r="CF37" s="368"/>
      <c r="CG37" s="368"/>
      <c r="CH37" s="368"/>
      <c r="CI37" s="368"/>
      <c r="CJ37" s="368"/>
      <c r="CK37" s="368"/>
      <c r="CL37" s="368"/>
      <c r="CM37" s="368"/>
      <c r="CN37" s="164"/>
      <c r="CO37" s="367">
        <f t="shared" si="3"/>
        <v>22</v>
      </c>
      <c r="CP37" s="367"/>
      <c r="CQ37" s="368" t="str">
        <f>IF('各会計、関係団体の財政状況及び健全化判断比率'!BS10="","",'各会計、関係団体の財政状況及び健全化判断比率'!BS10)</f>
        <v>そうじゃ地食べ公社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191"/>
    </row>
    <row r="38" spans="1:113" ht="32.25" customHeight="1" x14ac:dyDescent="0.2">
      <c r="A38" s="164"/>
      <c r="B38" s="188"/>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4"/>
      <c r="U38" s="367" t="str">
        <f t="shared" si="4"/>
        <v/>
      </c>
      <c r="V38" s="367"/>
      <c r="W38" s="368"/>
      <c r="X38" s="368"/>
      <c r="Y38" s="368"/>
      <c r="Z38" s="368"/>
      <c r="AA38" s="368"/>
      <c r="AB38" s="368"/>
      <c r="AC38" s="368"/>
      <c r="AD38" s="368"/>
      <c r="AE38" s="368"/>
      <c r="AF38" s="368"/>
      <c r="AG38" s="368"/>
      <c r="AH38" s="368"/>
      <c r="AI38" s="368"/>
      <c r="AJ38" s="368"/>
      <c r="AK38" s="368"/>
      <c r="AL38" s="164"/>
      <c r="AM38" s="367" t="str">
        <f t="shared" si="0"/>
        <v/>
      </c>
      <c r="AN38" s="367"/>
      <c r="AO38" s="368"/>
      <c r="AP38" s="368"/>
      <c r="AQ38" s="368"/>
      <c r="AR38" s="368"/>
      <c r="AS38" s="368"/>
      <c r="AT38" s="368"/>
      <c r="AU38" s="368"/>
      <c r="AV38" s="368"/>
      <c r="AW38" s="368"/>
      <c r="AX38" s="368"/>
      <c r="AY38" s="368"/>
      <c r="AZ38" s="368"/>
      <c r="BA38" s="368"/>
      <c r="BB38" s="368"/>
      <c r="BC38" s="368"/>
      <c r="BD38" s="164"/>
      <c r="BE38" s="367" t="str">
        <f t="shared" si="1"/>
        <v/>
      </c>
      <c r="BF38" s="367"/>
      <c r="BG38" s="368"/>
      <c r="BH38" s="368"/>
      <c r="BI38" s="368"/>
      <c r="BJ38" s="368"/>
      <c r="BK38" s="368"/>
      <c r="BL38" s="368"/>
      <c r="BM38" s="368"/>
      <c r="BN38" s="368"/>
      <c r="BO38" s="368"/>
      <c r="BP38" s="368"/>
      <c r="BQ38" s="368"/>
      <c r="BR38" s="368"/>
      <c r="BS38" s="368"/>
      <c r="BT38" s="368"/>
      <c r="BU38" s="368"/>
      <c r="BV38" s="164"/>
      <c r="BW38" s="367">
        <f t="shared" si="2"/>
        <v>13</v>
      </c>
      <c r="BX38" s="367"/>
      <c r="BY38" s="368" t="str">
        <f>IF('各会計、関係団体の財政状況及び健全化判断比率'!B72="","",'各会計、関係団体の財政状況及び健全化判断比率'!B72)</f>
        <v>岡山県広域水道企業団</v>
      </c>
      <c r="BZ38" s="368"/>
      <c r="CA38" s="368"/>
      <c r="CB38" s="368"/>
      <c r="CC38" s="368"/>
      <c r="CD38" s="368"/>
      <c r="CE38" s="368"/>
      <c r="CF38" s="368"/>
      <c r="CG38" s="368"/>
      <c r="CH38" s="368"/>
      <c r="CI38" s="368"/>
      <c r="CJ38" s="368"/>
      <c r="CK38" s="368"/>
      <c r="CL38" s="368"/>
      <c r="CM38" s="368"/>
      <c r="CN38" s="164"/>
      <c r="CO38" s="367">
        <f t="shared" si="3"/>
        <v>23</v>
      </c>
      <c r="CP38" s="367"/>
      <c r="CQ38" s="368" t="str">
        <f>IF('各会計、関係団体の財政状況及び健全化判断比率'!BS11="","",'各会計、関係団体の財政状況及び健全化判断比率'!BS11)</f>
        <v>井原鉄道株式会社</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1"/>
    </row>
    <row r="39" spans="1:113" ht="32.25" customHeight="1" x14ac:dyDescent="0.2">
      <c r="A39" s="164"/>
      <c r="B39" s="188"/>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4"/>
      <c r="U39" s="367" t="str">
        <f t="shared" si="4"/>
        <v/>
      </c>
      <c r="V39" s="367"/>
      <c r="W39" s="368"/>
      <c r="X39" s="368"/>
      <c r="Y39" s="368"/>
      <c r="Z39" s="368"/>
      <c r="AA39" s="368"/>
      <c r="AB39" s="368"/>
      <c r="AC39" s="368"/>
      <c r="AD39" s="368"/>
      <c r="AE39" s="368"/>
      <c r="AF39" s="368"/>
      <c r="AG39" s="368"/>
      <c r="AH39" s="368"/>
      <c r="AI39" s="368"/>
      <c r="AJ39" s="368"/>
      <c r="AK39" s="368"/>
      <c r="AL39" s="164"/>
      <c r="AM39" s="367" t="str">
        <f t="shared" si="0"/>
        <v/>
      </c>
      <c r="AN39" s="367"/>
      <c r="AO39" s="368"/>
      <c r="AP39" s="368"/>
      <c r="AQ39" s="368"/>
      <c r="AR39" s="368"/>
      <c r="AS39" s="368"/>
      <c r="AT39" s="368"/>
      <c r="AU39" s="368"/>
      <c r="AV39" s="368"/>
      <c r="AW39" s="368"/>
      <c r="AX39" s="368"/>
      <c r="AY39" s="368"/>
      <c r="AZ39" s="368"/>
      <c r="BA39" s="368"/>
      <c r="BB39" s="368"/>
      <c r="BC39" s="368"/>
      <c r="BD39" s="164"/>
      <c r="BE39" s="367" t="str">
        <f t="shared" si="1"/>
        <v/>
      </c>
      <c r="BF39" s="367"/>
      <c r="BG39" s="368"/>
      <c r="BH39" s="368"/>
      <c r="BI39" s="368"/>
      <c r="BJ39" s="368"/>
      <c r="BK39" s="368"/>
      <c r="BL39" s="368"/>
      <c r="BM39" s="368"/>
      <c r="BN39" s="368"/>
      <c r="BO39" s="368"/>
      <c r="BP39" s="368"/>
      <c r="BQ39" s="368"/>
      <c r="BR39" s="368"/>
      <c r="BS39" s="368"/>
      <c r="BT39" s="368"/>
      <c r="BU39" s="368"/>
      <c r="BV39" s="164"/>
      <c r="BW39" s="367">
        <f t="shared" si="2"/>
        <v>14</v>
      </c>
      <c r="BX39" s="367"/>
      <c r="BY39" s="368" t="str">
        <f>IF('各会計、関係団体の財政状況及び健全化判断比率'!B73="","",'各会計、関係団体の財政状況及び健全化判断比率'!B73)</f>
        <v>岡山県後期高齢者医療広域連合（一般会計）</v>
      </c>
      <c r="BZ39" s="368"/>
      <c r="CA39" s="368"/>
      <c r="CB39" s="368"/>
      <c r="CC39" s="368"/>
      <c r="CD39" s="368"/>
      <c r="CE39" s="368"/>
      <c r="CF39" s="368"/>
      <c r="CG39" s="368"/>
      <c r="CH39" s="368"/>
      <c r="CI39" s="368"/>
      <c r="CJ39" s="368"/>
      <c r="CK39" s="368"/>
      <c r="CL39" s="368"/>
      <c r="CM39" s="368"/>
      <c r="CN39" s="164"/>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1"/>
    </row>
    <row r="40" spans="1:113" ht="32.25" customHeight="1" x14ac:dyDescent="0.2">
      <c r="A40" s="164"/>
      <c r="B40" s="188"/>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4"/>
      <c r="U40" s="367" t="str">
        <f t="shared" si="4"/>
        <v/>
      </c>
      <c r="V40" s="367"/>
      <c r="W40" s="368"/>
      <c r="X40" s="368"/>
      <c r="Y40" s="368"/>
      <c r="Z40" s="368"/>
      <c r="AA40" s="368"/>
      <c r="AB40" s="368"/>
      <c r="AC40" s="368"/>
      <c r="AD40" s="368"/>
      <c r="AE40" s="368"/>
      <c r="AF40" s="368"/>
      <c r="AG40" s="368"/>
      <c r="AH40" s="368"/>
      <c r="AI40" s="368"/>
      <c r="AJ40" s="368"/>
      <c r="AK40" s="368"/>
      <c r="AL40" s="164"/>
      <c r="AM40" s="367" t="str">
        <f t="shared" si="0"/>
        <v/>
      </c>
      <c r="AN40" s="367"/>
      <c r="AO40" s="368"/>
      <c r="AP40" s="368"/>
      <c r="AQ40" s="368"/>
      <c r="AR40" s="368"/>
      <c r="AS40" s="368"/>
      <c r="AT40" s="368"/>
      <c r="AU40" s="368"/>
      <c r="AV40" s="368"/>
      <c r="AW40" s="368"/>
      <c r="AX40" s="368"/>
      <c r="AY40" s="368"/>
      <c r="AZ40" s="368"/>
      <c r="BA40" s="368"/>
      <c r="BB40" s="368"/>
      <c r="BC40" s="368"/>
      <c r="BD40" s="164"/>
      <c r="BE40" s="367" t="str">
        <f t="shared" si="1"/>
        <v/>
      </c>
      <c r="BF40" s="367"/>
      <c r="BG40" s="368"/>
      <c r="BH40" s="368"/>
      <c r="BI40" s="368"/>
      <c r="BJ40" s="368"/>
      <c r="BK40" s="368"/>
      <c r="BL40" s="368"/>
      <c r="BM40" s="368"/>
      <c r="BN40" s="368"/>
      <c r="BO40" s="368"/>
      <c r="BP40" s="368"/>
      <c r="BQ40" s="368"/>
      <c r="BR40" s="368"/>
      <c r="BS40" s="368"/>
      <c r="BT40" s="368"/>
      <c r="BU40" s="368"/>
      <c r="BV40" s="164"/>
      <c r="BW40" s="367">
        <f t="shared" si="2"/>
        <v>15</v>
      </c>
      <c r="BX40" s="367"/>
      <c r="BY40" s="368" t="str">
        <f>IF('各会計、関係団体の財政状況及び健全化判断比率'!B74="","",'各会計、関係団体の財政状況及び健全化判断比率'!B74)</f>
        <v>岡山県後期高齢者医療広域連合（特別会計）</v>
      </c>
      <c r="BZ40" s="368"/>
      <c r="CA40" s="368"/>
      <c r="CB40" s="368"/>
      <c r="CC40" s="368"/>
      <c r="CD40" s="368"/>
      <c r="CE40" s="368"/>
      <c r="CF40" s="368"/>
      <c r="CG40" s="368"/>
      <c r="CH40" s="368"/>
      <c r="CI40" s="368"/>
      <c r="CJ40" s="368"/>
      <c r="CK40" s="368"/>
      <c r="CL40" s="368"/>
      <c r="CM40" s="368"/>
      <c r="CN40" s="164"/>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1"/>
    </row>
    <row r="41" spans="1:113" ht="32.25" customHeight="1" x14ac:dyDescent="0.2">
      <c r="A41" s="164"/>
      <c r="B41" s="188"/>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4"/>
      <c r="U41" s="367" t="str">
        <f t="shared" si="4"/>
        <v/>
      </c>
      <c r="V41" s="367"/>
      <c r="W41" s="368"/>
      <c r="X41" s="368"/>
      <c r="Y41" s="368"/>
      <c r="Z41" s="368"/>
      <c r="AA41" s="368"/>
      <c r="AB41" s="368"/>
      <c r="AC41" s="368"/>
      <c r="AD41" s="368"/>
      <c r="AE41" s="368"/>
      <c r="AF41" s="368"/>
      <c r="AG41" s="368"/>
      <c r="AH41" s="368"/>
      <c r="AI41" s="368"/>
      <c r="AJ41" s="368"/>
      <c r="AK41" s="368"/>
      <c r="AL41" s="164"/>
      <c r="AM41" s="367" t="str">
        <f t="shared" si="0"/>
        <v/>
      </c>
      <c r="AN41" s="367"/>
      <c r="AO41" s="368"/>
      <c r="AP41" s="368"/>
      <c r="AQ41" s="368"/>
      <c r="AR41" s="368"/>
      <c r="AS41" s="368"/>
      <c r="AT41" s="368"/>
      <c r="AU41" s="368"/>
      <c r="AV41" s="368"/>
      <c r="AW41" s="368"/>
      <c r="AX41" s="368"/>
      <c r="AY41" s="368"/>
      <c r="AZ41" s="368"/>
      <c r="BA41" s="368"/>
      <c r="BB41" s="368"/>
      <c r="BC41" s="368"/>
      <c r="BD41" s="164"/>
      <c r="BE41" s="367" t="str">
        <f t="shared" si="1"/>
        <v/>
      </c>
      <c r="BF41" s="367"/>
      <c r="BG41" s="368"/>
      <c r="BH41" s="368"/>
      <c r="BI41" s="368"/>
      <c r="BJ41" s="368"/>
      <c r="BK41" s="368"/>
      <c r="BL41" s="368"/>
      <c r="BM41" s="368"/>
      <c r="BN41" s="368"/>
      <c r="BO41" s="368"/>
      <c r="BP41" s="368"/>
      <c r="BQ41" s="368"/>
      <c r="BR41" s="368"/>
      <c r="BS41" s="368"/>
      <c r="BT41" s="368"/>
      <c r="BU41" s="368"/>
      <c r="BV41" s="164"/>
      <c r="BW41" s="367">
        <f t="shared" si="2"/>
        <v>16</v>
      </c>
      <c r="BX41" s="367"/>
      <c r="BY41" s="368" t="str">
        <f>IF('各会計、関係団体の財政状況及び健全化判断比率'!B75="","",'各会計、関係団体の財政状況及び健全化判断比率'!B75)</f>
        <v>岡山県市町村総合事務組合（一般会計）</v>
      </c>
      <c r="BZ41" s="368"/>
      <c r="CA41" s="368"/>
      <c r="CB41" s="368"/>
      <c r="CC41" s="368"/>
      <c r="CD41" s="368"/>
      <c r="CE41" s="368"/>
      <c r="CF41" s="368"/>
      <c r="CG41" s="368"/>
      <c r="CH41" s="368"/>
      <c r="CI41" s="368"/>
      <c r="CJ41" s="368"/>
      <c r="CK41" s="368"/>
      <c r="CL41" s="368"/>
      <c r="CM41" s="368"/>
      <c r="CN41" s="164"/>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1"/>
    </row>
    <row r="42" spans="1:113" ht="32.25" customHeight="1" x14ac:dyDescent="0.2">
      <c r="B42" s="188"/>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4"/>
      <c r="U42" s="367" t="str">
        <f t="shared" si="4"/>
        <v/>
      </c>
      <c r="V42" s="367"/>
      <c r="W42" s="368"/>
      <c r="X42" s="368"/>
      <c r="Y42" s="368"/>
      <c r="Z42" s="368"/>
      <c r="AA42" s="368"/>
      <c r="AB42" s="368"/>
      <c r="AC42" s="368"/>
      <c r="AD42" s="368"/>
      <c r="AE42" s="368"/>
      <c r="AF42" s="368"/>
      <c r="AG42" s="368"/>
      <c r="AH42" s="368"/>
      <c r="AI42" s="368"/>
      <c r="AJ42" s="368"/>
      <c r="AK42" s="368"/>
      <c r="AL42" s="164"/>
      <c r="AM42" s="367" t="str">
        <f t="shared" si="0"/>
        <v/>
      </c>
      <c r="AN42" s="367"/>
      <c r="AO42" s="368"/>
      <c r="AP42" s="368"/>
      <c r="AQ42" s="368"/>
      <c r="AR42" s="368"/>
      <c r="AS42" s="368"/>
      <c r="AT42" s="368"/>
      <c r="AU42" s="368"/>
      <c r="AV42" s="368"/>
      <c r="AW42" s="368"/>
      <c r="AX42" s="368"/>
      <c r="AY42" s="368"/>
      <c r="AZ42" s="368"/>
      <c r="BA42" s="368"/>
      <c r="BB42" s="368"/>
      <c r="BC42" s="368"/>
      <c r="BD42" s="164"/>
      <c r="BE42" s="367" t="str">
        <f t="shared" si="1"/>
        <v/>
      </c>
      <c r="BF42" s="367"/>
      <c r="BG42" s="368"/>
      <c r="BH42" s="368"/>
      <c r="BI42" s="368"/>
      <c r="BJ42" s="368"/>
      <c r="BK42" s="368"/>
      <c r="BL42" s="368"/>
      <c r="BM42" s="368"/>
      <c r="BN42" s="368"/>
      <c r="BO42" s="368"/>
      <c r="BP42" s="368"/>
      <c r="BQ42" s="368"/>
      <c r="BR42" s="368"/>
      <c r="BS42" s="368"/>
      <c r="BT42" s="368"/>
      <c r="BU42" s="368"/>
      <c r="BV42" s="164"/>
      <c r="BW42" s="367">
        <f t="shared" si="2"/>
        <v>17</v>
      </c>
      <c r="BX42" s="367"/>
      <c r="BY42" s="368" t="str">
        <f>IF('各会計、関係団体の財政状況及び健全化判断比率'!B76="","",'各会計、関係団体の財政状況及び健全化判断比率'!B76)</f>
        <v>岡山県市町村総合事務組合（貸付金特別会計）</v>
      </c>
      <c r="BZ42" s="368"/>
      <c r="CA42" s="368"/>
      <c r="CB42" s="368"/>
      <c r="CC42" s="368"/>
      <c r="CD42" s="368"/>
      <c r="CE42" s="368"/>
      <c r="CF42" s="368"/>
      <c r="CG42" s="368"/>
      <c r="CH42" s="368"/>
      <c r="CI42" s="368"/>
      <c r="CJ42" s="368"/>
      <c r="CK42" s="368"/>
      <c r="CL42" s="368"/>
      <c r="CM42" s="368"/>
      <c r="CN42" s="164"/>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1"/>
    </row>
    <row r="43" spans="1:113" ht="32.25" customHeight="1" x14ac:dyDescent="0.2">
      <c r="B43" s="188"/>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4"/>
      <c r="U43" s="367" t="str">
        <f t="shared" si="4"/>
        <v/>
      </c>
      <c r="V43" s="367"/>
      <c r="W43" s="368"/>
      <c r="X43" s="368"/>
      <c r="Y43" s="368"/>
      <c r="Z43" s="368"/>
      <c r="AA43" s="368"/>
      <c r="AB43" s="368"/>
      <c r="AC43" s="368"/>
      <c r="AD43" s="368"/>
      <c r="AE43" s="368"/>
      <c r="AF43" s="368"/>
      <c r="AG43" s="368"/>
      <c r="AH43" s="368"/>
      <c r="AI43" s="368"/>
      <c r="AJ43" s="368"/>
      <c r="AK43" s="368"/>
      <c r="AL43" s="164"/>
      <c r="AM43" s="367" t="str">
        <f t="shared" si="0"/>
        <v/>
      </c>
      <c r="AN43" s="367"/>
      <c r="AO43" s="368"/>
      <c r="AP43" s="368"/>
      <c r="AQ43" s="368"/>
      <c r="AR43" s="368"/>
      <c r="AS43" s="368"/>
      <c r="AT43" s="368"/>
      <c r="AU43" s="368"/>
      <c r="AV43" s="368"/>
      <c r="AW43" s="368"/>
      <c r="AX43" s="368"/>
      <c r="AY43" s="368"/>
      <c r="AZ43" s="368"/>
      <c r="BA43" s="368"/>
      <c r="BB43" s="368"/>
      <c r="BC43" s="368"/>
      <c r="BD43" s="164"/>
      <c r="BE43" s="367" t="str">
        <f t="shared" si="1"/>
        <v/>
      </c>
      <c r="BF43" s="367"/>
      <c r="BG43" s="368"/>
      <c r="BH43" s="368"/>
      <c r="BI43" s="368"/>
      <c r="BJ43" s="368"/>
      <c r="BK43" s="368"/>
      <c r="BL43" s="368"/>
      <c r="BM43" s="368"/>
      <c r="BN43" s="368"/>
      <c r="BO43" s="368"/>
      <c r="BP43" s="368"/>
      <c r="BQ43" s="368"/>
      <c r="BR43" s="368"/>
      <c r="BS43" s="368"/>
      <c r="BT43" s="368"/>
      <c r="BU43" s="368"/>
      <c r="BV43" s="164"/>
      <c r="BW43" s="367">
        <f t="shared" si="2"/>
        <v>18</v>
      </c>
      <c r="BX43" s="367"/>
      <c r="BY43" s="368" t="str">
        <f>IF('各会計、関係団体の財政状況及び健全化判断比率'!B77="","",'各会計、関係団体の財政状況及び健全化判断比率'!B77)</f>
        <v>岡山県市町村総合事務組合（拠出金事業特別会計）</v>
      </c>
      <c r="BZ43" s="368"/>
      <c r="CA43" s="368"/>
      <c r="CB43" s="368"/>
      <c r="CC43" s="368"/>
      <c r="CD43" s="368"/>
      <c r="CE43" s="368"/>
      <c r="CF43" s="368"/>
      <c r="CG43" s="368"/>
      <c r="CH43" s="368"/>
      <c r="CI43" s="368"/>
      <c r="CJ43" s="368"/>
      <c r="CK43" s="368"/>
      <c r="CL43" s="368"/>
      <c r="CM43" s="368"/>
      <c r="CN43" s="164"/>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1"/>
    </row>
    <row r="44" spans="1:113" ht="13.5" customHeight="1" thickBot="1" x14ac:dyDescent="0.25">
      <c r="B44" s="192"/>
      <c r="C44" s="193"/>
      <c r="D44" s="193"/>
      <c r="E44" s="193"/>
      <c r="F44" s="193"/>
      <c r="G44" s="193"/>
      <c r="H44" s="193"/>
      <c r="I44" s="193"/>
      <c r="J44" s="193"/>
      <c r="K44" s="193"/>
      <c r="L44" s="193"/>
      <c r="M44" s="193"/>
      <c r="N44" s="193"/>
      <c r="O44" s="193"/>
      <c r="P44" s="193"/>
      <c r="Q44" s="193"/>
      <c r="R44" s="193"/>
      <c r="S44" s="193"/>
      <c r="T44" s="193"/>
      <c r="U44" s="193"/>
      <c r="V44" s="193"/>
      <c r="W44" s="193"/>
      <c r="X44" s="193"/>
      <c r="Y44" s="193"/>
      <c r="Z44" s="193"/>
      <c r="AA44" s="193"/>
      <c r="AB44" s="193"/>
      <c r="AC44" s="193"/>
      <c r="AD44" s="193"/>
      <c r="AE44" s="193"/>
      <c r="AF44" s="193"/>
      <c r="AG44" s="193"/>
      <c r="AH44" s="193"/>
      <c r="AI44" s="193"/>
      <c r="AJ44" s="193"/>
      <c r="AK44" s="193"/>
      <c r="AL44" s="193"/>
      <c r="AM44" s="193"/>
      <c r="AN44" s="193"/>
      <c r="AO44" s="193"/>
      <c r="AP44" s="193"/>
      <c r="AQ44" s="193"/>
      <c r="AR44" s="193"/>
      <c r="AS44" s="193"/>
      <c r="AT44" s="193"/>
      <c r="AU44" s="193"/>
      <c r="AV44" s="193"/>
      <c r="AW44" s="193"/>
      <c r="AX44" s="193"/>
      <c r="AY44" s="193"/>
      <c r="AZ44" s="193"/>
      <c r="BA44" s="193"/>
      <c r="BB44" s="193"/>
      <c r="BC44" s="193"/>
      <c r="BD44" s="193"/>
      <c r="BE44" s="193"/>
      <c r="BF44" s="193"/>
      <c r="BG44" s="193"/>
      <c r="BH44" s="193"/>
      <c r="BI44" s="193"/>
      <c r="BJ44" s="193"/>
      <c r="BK44" s="193"/>
      <c r="BL44" s="193"/>
      <c r="BM44" s="193"/>
      <c r="BN44" s="193"/>
      <c r="BO44" s="193"/>
      <c r="BP44" s="193"/>
      <c r="BQ44" s="193"/>
      <c r="BR44" s="193"/>
      <c r="BS44" s="193"/>
      <c r="BT44" s="193"/>
      <c r="BU44" s="193"/>
      <c r="BV44" s="193"/>
      <c r="BW44" s="193"/>
      <c r="BX44" s="193"/>
      <c r="BY44" s="193"/>
      <c r="BZ44" s="193"/>
      <c r="CA44" s="193"/>
      <c r="CB44" s="193"/>
      <c r="CC44" s="193"/>
      <c r="CD44" s="193"/>
      <c r="CE44" s="193"/>
      <c r="CF44" s="193"/>
      <c r="CG44" s="193"/>
      <c r="CH44" s="193"/>
      <c r="CI44" s="193"/>
      <c r="CJ44" s="193"/>
      <c r="CK44" s="193"/>
      <c r="CL44" s="193"/>
      <c r="CM44" s="193"/>
      <c r="CN44" s="193"/>
      <c r="CO44" s="193"/>
      <c r="CP44" s="193"/>
      <c r="CQ44" s="193"/>
      <c r="CR44" s="193"/>
      <c r="CS44" s="193"/>
      <c r="CT44" s="193"/>
      <c r="CU44" s="193"/>
      <c r="CV44" s="193"/>
      <c r="CW44" s="193"/>
      <c r="CX44" s="193"/>
      <c r="CY44" s="193"/>
      <c r="CZ44" s="193"/>
      <c r="DA44" s="193"/>
      <c r="DB44" s="193"/>
      <c r="DC44" s="193"/>
      <c r="DD44" s="193"/>
      <c r="DE44" s="193"/>
      <c r="DF44" s="193"/>
      <c r="DG44" s="193"/>
      <c r="DH44" s="193"/>
      <c r="DI44" s="194"/>
    </row>
    <row r="45" spans="1:113" x14ac:dyDescent="0.2"/>
    <row r="46" spans="1:113" x14ac:dyDescent="0.2">
      <c r="B46" s="163"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rI0ONMefa2+zUkLTunRFtl0GAPelvMt08kXnU0+qndjMz151Tc+SDIKXE+pLQp5ZPSn0t6MkEZchAz5fAYHJxg==" saltValue="dfF6pU5nyKjQbtql5tETi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533</v>
      </c>
      <c r="D34" s="1151"/>
      <c r="E34" s="1152"/>
      <c r="F34" s="32">
        <v>7.57</v>
      </c>
      <c r="G34" s="33">
        <v>8.3000000000000007</v>
      </c>
      <c r="H34" s="33">
        <v>8.4</v>
      </c>
      <c r="I34" s="33">
        <v>7.23</v>
      </c>
      <c r="J34" s="34">
        <v>6.08</v>
      </c>
      <c r="K34" s="22"/>
      <c r="L34" s="22"/>
      <c r="M34" s="22"/>
      <c r="N34" s="22"/>
      <c r="O34" s="22"/>
      <c r="P34" s="22"/>
    </row>
    <row r="35" spans="1:16" ht="39" customHeight="1" x14ac:dyDescent="0.2">
      <c r="A35" s="22"/>
      <c r="B35" s="35"/>
      <c r="C35" s="1145" t="s">
        <v>534</v>
      </c>
      <c r="D35" s="1146"/>
      <c r="E35" s="1147"/>
      <c r="F35" s="36">
        <v>5.39</v>
      </c>
      <c r="G35" s="37">
        <v>10.84</v>
      </c>
      <c r="H35" s="37">
        <v>6.76</v>
      </c>
      <c r="I35" s="37">
        <v>2.13</v>
      </c>
      <c r="J35" s="38">
        <v>5.0199999999999996</v>
      </c>
      <c r="K35" s="22"/>
      <c r="L35" s="22"/>
      <c r="M35" s="22"/>
      <c r="N35" s="22"/>
      <c r="O35" s="22"/>
      <c r="P35" s="22"/>
    </row>
    <row r="36" spans="1:16" ht="39" customHeight="1" x14ac:dyDescent="0.2">
      <c r="A36" s="22"/>
      <c r="B36" s="35"/>
      <c r="C36" s="1145" t="s">
        <v>535</v>
      </c>
      <c r="D36" s="1146"/>
      <c r="E36" s="1147"/>
      <c r="F36" s="36">
        <v>0.28999999999999998</v>
      </c>
      <c r="G36" s="37">
        <v>1.22</v>
      </c>
      <c r="H36" s="37">
        <v>1.85</v>
      </c>
      <c r="I36" s="37">
        <v>1.82</v>
      </c>
      <c r="J36" s="38">
        <v>1.42</v>
      </c>
      <c r="K36" s="22"/>
      <c r="L36" s="22"/>
      <c r="M36" s="22"/>
      <c r="N36" s="22"/>
      <c r="O36" s="22"/>
      <c r="P36" s="22"/>
    </row>
    <row r="37" spans="1:16" ht="39" customHeight="1" x14ac:dyDescent="0.2">
      <c r="A37" s="22"/>
      <c r="B37" s="35"/>
      <c r="C37" s="1145" t="s">
        <v>536</v>
      </c>
      <c r="D37" s="1146"/>
      <c r="E37" s="1147"/>
      <c r="F37" s="36">
        <v>0.2</v>
      </c>
      <c r="G37" s="37">
        <v>1.2</v>
      </c>
      <c r="H37" s="37">
        <v>1.03</v>
      </c>
      <c r="I37" s="37">
        <v>0.98</v>
      </c>
      <c r="J37" s="38">
        <v>0.85</v>
      </c>
      <c r="K37" s="22"/>
      <c r="L37" s="22"/>
      <c r="M37" s="22"/>
      <c r="N37" s="22"/>
      <c r="O37" s="22"/>
      <c r="P37" s="22"/>
    </row>
    <row r="38" spans="1:16" ht="39" customHeight="1" x14ac:dyDescent="0.2">
      <c r="A38" s="22"/>
      <c r="B38" s="35"/>
      <c r="C38" s="1145" t="s">
        <v>537</v>
      </c>
      <c r="D38" s="1146"/>
      <c r="E38" s="1147"/>
      <c r="F38" s="36">
        <v>0.94</v>
      </c>
      <c r="G38" s="37">
        <v>1</v>
      </c>
      <c r="H38" s="37">
        <v>0.56000000000000005</v>
      </c>
      <c r="I38" s="37">
        <v>0.66</v>
      </c>
      <c r="J38" s="38">
        <v>0.76</v>
      </c>
      <c r="K38" s="22"/>
      <c r="L38" s="22"/>
      <c r="M38" s="22"/>
      <c r="N38" s="22"/>
      <c r="O38" s="22"/>
      <c r="P38" s="22"/>
    </row>
    <row r="39" spans="1:16" ht="39" customHeight="1" x14ac:dyDescent="0.2">
      <c r="A39" s="22"/>
      <c r="B39" s="35"/>
      <c r="C39" s="1145" t="s">
        <v>538</v>
      </c>
      <c r="D39" s="1146"/>
      <c r="E39" s="1147"/>
      <c r="F39" s="36">
        <v>0</v>
      </c>
      <c r="G39" s="37">
        <v>0</v>
      </c>
      <c r="H39" s="37">
        <v>0</v>
      </c>
      <c r="I39" s="37">
        <v>0</v>
      </c>
      <c r="J39" s="38">
        <v>0.09</v>
      </c>
      <c r="K39" s="22"/>
      <c r="L39" s="22"/>
      <c r="M39" s="22"/>
      <c r="N39" s="22"/>
      <c r="O39" s="22"/>
      <c r="P39" s="22"/>
    </row>
    <row r="40" spans="1:16" ht="39" customHeight="1" x14ac:dyDescent="0.2">
      <c r="A40" s="22"/>
      <c r="B40" s="35"/>
      <c r="C40" s="1145" t="s">
        <v>539</v>
      </c>
      <c r="D40" s="1146"/>
      <c r="E40" s="1147"/>
      <c r="F40" s="36">
        <v>1.55</v>
      </c>
      <c r="G40" s="37">
        <v>1.1299999999999999</v>
      </c>
      <c r="H40" s="37">
        <v>0.49</v>
      </c>
      <c r="I40" s="37">
        <v>0.04</v>
      </c>
      <c r="J40" s="38">
        <v>0.06</v>
      </c>
      <c r="K40" s="22"/>
      <c r="L40" s="22"/>
      <c r="M40" s="22"/>
      <c r="N40" s="22"/>
      <c r="O40" s="22"/>
      <c r="P40" s="22"/>
    </row>
    <row r="41" spans="1:16" ht="39" customHeight="1" x14ac:dyDescent="0.2">
      <c r="A41" s="22"/>
      <c r="B41" s="35"/>
      <c r="C41" s="1145" t="s">
        <v>540</v>
      </c>
      <c r="D41" s="1146"/>
      <c r="E41" s="1147"/>
      <c r="F41" s="36">
        <v>0.01</v>
      </c>
      <c r="G41" s="37">
        <v>0</v>
      </c>
      <c r="H41" s="37">
        <v>0</v>
      </c>
      <c r="I41" s="37">
        <v>0.01</v>
      </c>
      <c r="J41" s="38">
        <v>0</v>
      </c>
      <c r="K41" s="22"/>
      <c r="L41" s="22"/>
      <c r="M41" s="22"/>
      <c r="N41" s="22"/>
      <c r="O41" s="22"/>
      <c r="P41" s="22"/>
    </row>
    <row r="42" spans="1:16" ht="39" customHeight="1" x14ac:dyDescent="0.2">
      <c r="A42" s="22"/>
      <c r="B42" s="39"/>
      <c r="C42" s="1145" t="s">
        <v>541</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542</v>
      </c>
      <c r="D43" s="1149"/>
      <c r="E43" s="1150"/>
      <c r="F43" s="41" t="s">
        <v>489</v>
      </c>
      <c r="G43" s="42" t="s">
        <v>489</v>
      </c>
      <c r="H43" s="42" t="s">
        <v>489</v>
      </c>
      <c r="I43" s="42" t="s">
        <v>489</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DlZO0/8D2Pm8nuKS/gset3voFgDXzp2tmKaurNqqKwt7/90dKFTFSvw96xPbaIwU4488p5z4aarVCszK8Qszog==" saltValue="NS0wftXP+0kFFGeNjT2vL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5">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2684</v>
      </c>
      <c r="L45" s="60">
        <v>2685</v>
      </c>
      <c r="M45" s="60">
        <v>2752</v>
      </c>
      <c r="N45" s="60">
        <v>2771</v>
      </c>
      <c r="O45" s="61">
        <v>2681</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2">
      <c r="A48" s="48"/>
      <c r="B48" s="1178"/>
      <c r="C48" s="1179"/>
      <c r="D48" s="62"/>
      <c r="E48" s="1155" t="s">
        <v>13</v>
      </c>
      <c r="F48" s="1155"/>
      <c r="G48" s="1155"/>
      <c r="H48" s="1155"/>
      <c r="I48" s="1155"/>
      <c r="J48" s="1156"/>
      <c r="K48" s="63">
        <v>795</v>
      </c>
      <c r="L48" s="64">
        <v>802</v>
      </c>
      <c r="M48" s="64">
        <v>654</v>
      </c>
      <c r="N48" s="64">
        <v>705</v>
      </c>
      <c r="O48" s="65">
        <v>726</v>
      </c>
      <c r="P48" s="48"/>
      <c r="Q48" s="48"/>
      <c r="R48" s="48"/>
      <c r="S48" s="48"/>
      <c r="T48" s="48"/>
      <c r="U48" s="48"/>
    </row>
    <row r="49" spans="1:21" ht="30.75" customHeight="1" x14ac:dyDescent="0.2">
      <c r="A49" s="48"/>
      <c r="B49" s="1178"/>
      <c r="C49" s="1179"/>
      <c r="D49" s="62"/>
      <c r="E49" s="1155" t="s">
        <v>14</v>
      </c>
      <c r="F49" s="1155"/>
      <c r="G49" s="1155"/>
      <c r="H49" s="1155"/>
      <c r="I49" s="1155"/>
      <c r="J49" s="1156"/>
      <c r="K49" s="63">
        <v>143</v>
      </c>
      <c r="L49" s="64">
        <v>77</v>
      </c>
      <c r="M49" s="64">
        <v>10</v>
      </c>
      <c r="N49" s="64">
        <v>1</v>
      </c>
      <c r="O49" s="65">
        <v>7</v>
      </c>
      <c r="P49" s="48"/>
      <c r="Q49" s="48"/>
      <c r="R49" s="48"/>
      <c r="S49" s="48"/>
      <c r="T49" s="48"/>
      <c r="U49" s="48"/>
    </row>
    <row r="50" spans="1:21" ht="30.75" customHeight="1" x14ac:dyDescent="0.2">
      <c r="A50" s="48"/>
      <c r="B50" s="1178"/>
      <c r="C50" s="1179"/>
      <c r="D50" s="62"/>
      <c r="E50" s="1155" t="s">
        <v>15</v>
      </c>
      <c r="F50" s="1155"/>
      <c r="G50" s="1155"/>
      <c r="H50" s="1155"/>
      <c r="I50" s="1155"/>
      <c r="J50" s="1156"/>
      <c r="K50" s="63">
        <v>74</v>
      </c>
      <c r="L50" s="64">
        <v>66</v>
      </c>
      <c r="M50" s="64">
        <v>62</v>
      </c>
      <c r="N50" s="64">
        <v>53</v>
      </c>
      <c r="O50" s="65">
        <v>47</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2724</v>
      </c>
      <c r="L52" s="64">
        <v>2488</v>
      </c>
      <c r="M52" s="64">
        <v>2561</v>
      </c>
      <c r="N52" s="64">
        <v>2644</v>
      </c>
      <c r="O52" s="65">
        <v>2638</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972</v>
      </c>
      <c r="L53" s="69">
        <v>1142</v>
      </c>
      <c r="M53" s="69">
        <v>917</v>
      </c>
      <c r="N53" s="69">
        <v>886</v>
      </c>
      <c r="O53" s="70">
        <v>823</v>
      </c>
      <c r="P53" s="48"/>
      <c r="Q53" s="48"/>
      <c r="R53" s="48"/>
      <c r="S53" s="48"/>
      <c r="T53" s="48"/>
      <c r="U53" s="48"/>
    </row>
    <row r="54" spans="1:21" ht="24"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dnK/Mz17G2j0YVyfpdT9dG/lOTlIuzd5pKUA0Nx0N3nLP+tvtOXjL7bPI7DJ0l2TZbeNBB06YfVn+MqkYyHRSA==" saltValue="qWbZFQh6I4mF6/y1b0P1l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25">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96" t="s">
        <v>30</v>
      </c>
      <c r="C41" s="1197"/>
      <c r="D41" s="105"/>
      <c r="E41" s="1198" t="s">
        <v>31</v>
      </c>
      <c r="F41" s="1198"/>
      <c r="G41" s="1198"/>
      <c r="H41" s="1199"/>
      <c r="I41" s="338">
        <v>30750</v>
      </c>
      <c r="J41" s="339">
        <v>30586</v>
      </c>
      <c r="K41" s="339">
        <v>31825</v>
      </c>
      <c r="L41" s="339">
        <v>29886</v>
      </c>
      <c r="M41" s="340">
        <v>32553</v>
      </c>
    </row>
    <row r="42" spans="2:13" ht="27.75" customHeight="1" x14ac:dyDescent="0.2">
      <c r="B42" s="1186"/>
      <c r="C42" s="1187"/>
      <c r="D42" s="106"/>
      <c r="E42" s="1190" t="s">
        <v>32</v>
      </c>
      <c r="F42" s="1190"/>
      <c r="G42" s="1190"/>
      <c r="H42" s="1191"/>
      <c r="I42" s="341">
        <v>462</v>
      </c>
      <c r="J42" s="342">
        <v>425</v>
      </c>
      <c r="K42" s="342">
        <v>365</v>
      </c>
      <c r="L42" s="342">
        <v>324</v>
      </c>
      <c r="M42" s="343">
        <v>283</v>
      </c>
    </row>
    <row r="43" spans="2:13" ht="27.75" customHeight="1" x14ac:dyDescent="0.2">
      <c r="B43" s="1186"/>
      <c r="C43" s="1187"/>
      <c r="D43" s="106"/>
      <c r="E43" s="1190" t="s">
        <v>33</v>
      </c>
      <c r="F43" s="1190"/>
      <c r="G43" s="1190"/>
      <c r="H43" s="1191"/>
      <c r="I43" s="341">
        <v>8012</v>
      </c>
      <c r="J43" s="342">
        <v>7753</v>
      </c>
      <c r="K43" s="342">
        <v>7084</v>
      </c>
      <c r="L43" s="342">
        <v>7043</v>
      </c>
      <c r="M43" s="343">
        <v>7074</v>
      </c>
    </row>
    <row r="44" spans="2:13" ht="27.75" customHeight="1" x14ac:dyDescent="0.2">
      <c r="B44" s="1186"/>
      <c r="C44" s="1187"/>
      <c r="D44" s="106"/>
      <c r="E44" s="1190" t="s">
        <v>34</v>
      </c>
      <c r="F44" s="1190"/>
      <c r="G44" s="1190"/>
      <c r="H44" s="1191"/>
      <c r="I44" s="341">
        <v>113</v>
      </c>
      <c r="J44" s="342">
        <v>152</v>
      </c>
      <c r="K44" s="342">
        <v>865</v>
      </c>
      <c r="L44" s="342">
        <v>813</v>
      </c>
      <c r="M44" s="343">
        <v>466</v>
      </c>
    </row>
    <row r="45" spans="2:13" ht="27.75" customHeight="1" x14ac:dyDescent="0.2">
      <c r="B45" s="1186"/>
      <c r="C45" s="1187"/>
      <c r="D45" s="106"/>
      <c r="E45" s="1190" t="s">
        <v>35</v>
      </c>
      <c r="F45" s="1190"/>
      <c r="G45" s="1190"/>
      <c r="H45" s="1191"/>
      <c r="I45" s="341">
        <v>3982</v>
      </c>
      <c r="J45" s="342">
        <v>4163</v>
      </c>
      <c r="K45" s="342">
        <v>4116</v>
      </c>
      <c r="L45" s="342">
        <v>4158</v>
      </c>
      <c r="M45" s="343">
        <v>4206</v>
      </c>
    </row>
    <row r="46" spans="2:13" ht="27.75" customHeight="1" x14ac:dyDescent="0.2">
      <c r="B46" s="1186"/>
      <c r="C46" s="1187"/>
      <c r="D46" s="107"/>
      <c r="E46" s="1190" t="s">
        <v>36</v>
      </c>
      <c r="F46" s="1190"/>
      <c r="G46" s="1190"/>
      <c r="H46" s="1191"/>
      <c r="I46" s="341">
        <v>0</v>
      </c>
      <c r="J46" s="342">
        <v>0</v>
      </c>
      <c r="K46" s="342">
        <v>0</v>
      </c>
      <c r="L46" s="342">
        <v>2</v>
      </c>
      <c r="M46" s="343">
        <v>0</v>
      </c>
    </row>
    <row r="47" spans="2:13" ht="27.75" customHeight="1" x14ac:dyDescent="0.2">
      <c r="B47" s="1186"/>
      <c r="C47" s="1187"/>
      <c r="D47" s="108"/>
      <c r="E47" s="1200" t="s">
        <v>37</v>
      </c>
      <c r="F47" s="1201"/>
      <c r="G47" s="1201"/>
      <c r="H47" s="1202"/>
      <c r="I47" s="341" t="s">
        <v>489</v>
      </c>
      <c r="J47" s="342" t="s">
        <v>489</v>
      </c>
      <c r="K47" s="342" t="s">
        <v>489</v>
      </c>
      <c r="L47" s="342" t="s">
        <v>489</v>
      </c>
      <c r="M47" s="343" t="s">
        <v>489</v>
      </c>
    </row>
    <row r="48" spans="2:13" ht="27.75" customHeight="1" x14ac:dyDescent="0.2">
      <c r="B48" s="1186"/>
      <c r="C48" s="1187"/>
      <c r="D48" s="106"/>
      <c r="E48" s="1190" t="s">
        <v>38</v>
      </c>
      <c r="F48" s="1190"/>
      <c r="G48" s="1190"/>
      <c r="H48" s="1191"/>
      <c r="I48" s="341" t="s">
        <v>489</v>
      </c>
      <c r="J48" s="342" t="s">
        <v>489</v>
      </c>
      <c r="K48" s="342" t="s">
        <v>489</v>
      </c>
      <c r="L48" s="342" t="s">
        <v>489</v>
      </c>
      <c r="M48" s="343" t="s">
        <v>489</v>
      </c>
    </row>
    <row r="49" spans="2:13" ht="27.75" customHeight="1" x14ac:dyDescent="0.2">
      <c r="B49" s="1188"/>
      <c r="C49" s="1189"/>
      <c r="D49" s="106"/>
      <c r="E49" s="1190" t="s">
        <v>39</v>
      </c>
      <c r="F49" s="1190"/>
      <c r="G49" s="1190"/>
      <c r="H49" s="1191"/>
      <c r="I49" s="341" t="s">
        <v>489</v>
      </c>
      <c r="J49" s="342" t="s">
        <v>489</v>
      </c>
      <c r="K49" s="342" t="s">
        <v>489</v>
      </c>
      <c r="L49" s="342" t="s">
        <v>489</v>
      </c>
      <c r="M49" s="343" t="s">
        <v>489</v>
      </c>
    </row>
    <row r="50" spans="2:13" ht="27.75" customHeight="1" x14ac:dyDescent="0.2">
      <c r="B50" s="1184" t="s">
        <v>40</v>
      </c>
      <c r="C50" s="1185"/>
      <c r="D50" s="109"/>
      <c r="E50" s="1190" t="s">
        <v>41</v>
      </c>
      <c r="F50" s="1190"/>
      <c r="G50" s="1190"/>
      <c r="H50" s="1191"/>
      <c r="I50" s="341">
        <v>9558</v>
      </c>
      <c r="J50" s="342">
        <v>12829</v>
      </c>
      <c r="K50" s="342">
        <v>14638</v>
      </c>
      <c r="L50" s="342">
        <v>15808</v>
      </c>
      <c r="M50" s="343">
        <v>15342</v>
      </c>
    </row>
    <row r="51" spans="2:13" ht="27.75" customHeight="1" x14ac:dyDescent="0.2">
      <c r="B51" s="1186"/>
      <c r="C51" s="1187"/>
      <c r="D51" s="106"/>
      <c r="E51" s="1190" t="s">
        <v>42</v>
      </c>
      <c r="F51" s="1190"/>
      <c r="G51" s="1190"/>
      <c r="H51" s="1191"/>
      <c r="I51" s="341">
        <v>3112</v>
      </c>
      <c r="J51" s="342">
        <v>3020</v>
      </c>
      <c r="K51" s="342">
        <v>2932</v>
      </c>
      <c r="L51" s="342">
        <v>2691</v>
      </c>
      <c r="M51" s="343">
        <v>2929</v>
      </c>
    </row>
    <row r="52" spans="2:13" ht="27.75" customHeight="1" x14ac:dyDescent="0.2">
      <c r="B52" s="1188"/>
      <c r="C52" s="1189"/>
      <c r="D52" s="106"/>
      <c r="E52" s="1190" t="s">
        <v>43</v>
      </c>
      <c r="F52" s="1190"/>
      <c r="G52" s="1190"/>
      <c r="H52" s="1191"/>
      <c r="I52" s="341">
        <v>28568</v>
      </c>
      <c r="J52" s="342">
        <v>27512</v>
      </c>
      <c r="K52" s="342">
        <v>28756</v>
      </c>
      <c r="L52" s="342">
        <v>27132</v>
      </c>
      <c r="M52" s="343">
        <v>27169</v>
      </c>
    </row>
    <row r="53" spans="2:13" ht="27.75" customHeight="1" thickBot="1" x14ac:dyDescent="0.25">
      <c r="B53" s="1192" t="s">
        <v>19</v>
      </c>
      <c r="C53" s="1193"/>
      <c r="D53" s="110"/>
      <c r="E53" s="1194" t="s">
        <v>44</v>
      </c>
      <c r="F53" s="1194"/>
      <c r="G53" s="1194"/>
      <c r="H53" s="1195"/>
      <c r="I53" s="344">
        <v>2081</v>
      </c>
      <c r="J53" s="345">
        <v>-283</v>
      </c>
      <c r="K53" s="345">
        <v>-2071</v>
      </c>
      <c r="L53" s="345">
        <v>-3404</v>
      </c>
      <c r="M53" s="346">
        <v>-857</v>
      </c>
    </row>
    <row r="54" spans="2:13" ht="27.75" customHeight="1" x14ac:dyDescent="0.2">
      <c r="B54" s="111"/>
      <c r="C54" s="112"/>
      <c r="D54" s="112"/>
      <c r="E54" s="113"/>
      <c r="F54" s="113"/>
      <c r="G54" s="113"/>
      <c r="H54" s="113"/>
      <c r="I54" s="114"/>
      <c r="J54" s="114"/>
      <c r="K54" s="114"/>
      <c r="L54" s="114"/>
      <c r="M54" s="114"/>
    </row>
    <row r="55" spans="2:13" ht="13.2" x14ac:dyDescent="0.2"/>
  </sheetData>
  <sheetProtection algorithmName="SHA-512" hashValue="OkM4rt/AZ/Jyhq0o4lOQRGHgcc1Y+Afo/aUjpt0WBAlnA1aYARnb/N9R9pgW/0QLaJw+XL7fdOfIcVfeGG+BBw==" saltValue="uuNGeyN9HU4acfNErFUKM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FC0B58-1B9A-48AE-8F4C-9A4E0A12EDBC}">
  <sheetPr>
    <pageSetUpPr fitToPage="1"/>
  </sheetPr>
  <dimension ref="B1:W64"/>
  <sheetViews>
    <sheetView showGridLines="0" zoomScale="70" zoomScaleNormal="70" zoomScaleSheetLayoutView="100" workbookViewId="0">
      <selection activeCell="H60" sqref="H6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45</v>
      </c>
    </row>
    <row r="54" spans="2:8" ht="29.25" customHeight="1" thickBot="1" x14ac:dyDescent="0.3">
      <c r="B54" s="116" t="s">
        <v>1</v>
      </c>
      <c r="C54" s="117"/>
      <c r="D54" s="117"/>
      <c r="E54" s="118" t="s">
        <v>2</v>
      </c>
      <c r="F54" s="119" t="s">
        <v>529</v>
      </c>
      <c r="G54" s="119" t="s">
        <v>530</v>
      </c>
      <c r="H54" s="120" t="s">
        <v>531</v>
      </c>
    </row>
    <row r="55" spans="2:8" ht="52.5" customHeight="1" x14ac:dyDescent="0.2">
      <c r="B55" s="359"/>
      <c r="C55" s="1211" t="s">
        <v>46</v>
      </c>
      <c r="D55" s="1211"/>
      <c r="E55" s="1212"/>
      <c r="F55" s="347">
        <v>6961</v>
      </c>
      <c r="G55" s="347">
        <v>7561</v>
      </c>
      <c r="H55" s="348">
        <v>7763</v>
      </c>
    </row>
    <row r="56" spans="2:8" ht="52.5" customHeight="1" x14ac:dyDescent="0.2">
      <c r="B56" s="360"/>
      <c r="C56" s="1213" t="s">
        <v>47</v>
      </c>
      <c r="D56" s="1213"/>
      <c r="E56" s="1214"/>
      <c r="F56" s="349">
        <v>1303</v>
      </c>
      <c r="G56" s="349">
        <v>1383</v>
      </c>
      <c r="H56" s="350">
        <v>1448</v>
      </c>
    </row>
    <row r="57" spans="2:8" ht="53.25" customHeight="1" x14ac:dyDescent="0.2">
      <c r="B57" s="360"/>
      <c r="C57" s="1215" t="s">
        <v>48</v>
      </c>
      <c r="D57" s="1215"/>
      <c r="E57" s="1216"/>
      <c r="F57" s="351">
        <v>6788</v>
      </c>
      <c r="G57" s="351">
        <v>7328</v>
      </c>
      <c r="H57" s="352">
        <v>6581</v>
      </c>
    </row>
    <row r="58" spans="2:8" ht="45.75" customHeight="1" x14ac:dyDescent="0.2">
      <c r="B58" s="361"/>
      <c r="C58" s="1203" t="s">
        <v>566</v>
      </c>
      <c r="D58" s="1204"/>
      <c r="E58" s="1205"/>
      <c r="F58" s="353">
        <v>2229</v>
      </c>
      <c r="G58" s="353">
        <v>2171</v>
      </c>
      <c r="H58" s="354">
        <v>2106</v>
      </c>
    </row>
    <row r="59" spans="2:8" ht="45.75" customHeight="1" x14ac:dyDescent="0.2">
      <c r="B59" s="361"/>
      <c r="C59" s="1203" t="s">
        <v>567</v>
      </c>
      <c r="D59" s="1204"/>
      <c r="E59" s="1205"/>
      <c r="F59" s="353">
        <v>1540</v>
      </c>
      <c r="G59" s="353">
        <v>1790</v>
      </c>
      <c r="H59" s="354">
        <v>1095</v>
      </c>
    </row>
    <row r="60" spans="2:8" ht="45.75" customHeight="1" x14ac:dyDescent="0.2">
      <c r="B60" s="361"/>
      <c r="C60" s="1203" t="s">
        <v>568</v>
      </c>
      <c r="D60" s="1204"/>
      <c r="E60" s="1205"/>
      <c r="F60" s="353">
        <v>1054</v>
      </c>
      <c r="G60" s="353">
        <v>1138</v>
      </c>
      <c r="H60" s="354">
        <v>1073</v>
      </c>
    </row>
    <row r="61" spans="2:8" ht="45.75" customHeight="1" x14ac:dyDescent="0.2">
      <c r="B61" s="361"/>
      <c r="C61" s="1203" t="s">
        <v>569</v>
      </c>
      <c r="D61" s="1204"/>
      <c r="E61" s="1205"/>
      <c r="F61" s="353">
        <v>506</v>
      </c>
      <c r="G61" s="353">
        <v>629</v>
      </c>
      <c r="H61" s="354">
        <v>699</v>
      </c>
    </row>
    <row r="62" spans="2:8" ht="45.75" customHeight="1" thickBot="1" x14ac:dyDescent="0.25">
      <c r="B62" s="362"/>
      <c r="C62" s="1206" t="s">
        <v>570</v>
      </c>
      <c r="D62" s="1207"/>
      <c r="E62" s="1208"/>
      <c r="F62" s="355">
        <v>431</v>
      </c>
      <c r="G62" s="355">
        <v>581</v>
      </c>
      <c r="H62" s="356">
        <v>631</v>
      </c>
    </row>
    <row r="63" spans="2:8" ht="52.5" customHeight="1" thickBot="1" x14ac:dyDescent="0.25">
      <c r="B63" s="363"/>
      <c r="C63" s="1209" t="s">
        <v>49</v>
      </c>
      <c r="D63" s="1209"/>
      <c r="E63" s="1210"/>
      <c r="F63" s="357">
        <v>15052</v>
      </c>
      <c r="G63" s="357">
        <v>16273</v>
      </c>
      <c r="H63" s="358">
        <v>15792</v>
      </c>
    </row>
    <row r="64" spans="2:8" ht="13.2" x14ac:dyDescent="0.2"/>
  </sheetData>
  <sheetProtection algorithmName="SHA-512" hashValue="YRp0oK1iupR1yorM9EwqLGIOPA1H18bgxs7SAK9Dt59QZ2P4hqkKahkqZaSC8hz/Y4zj3yG5qnfmSER6uE4PTw==" saltValue="9G+nKcJN6ZDxGamXsoj6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27" customWidth="1"/>
    <col min="2" max="8" width="13.33203125" style="127" customWidth="1"/>
    <col min="9" max="16384" width="11.109375" style="127"/>
  </cols>
  <sheetData>
    <row r="1" spans="1:8" x14ac:dyDescent="0.2">
      <c r="A1" s="121"/>
      <c r="B1" s="122"/>
      <c r="C1" s="123"/>
      <c r="D1" s="124"/>
      <c r="E1" s="125"/>
      <c r="F1" s="125"/>
      <c r="G1" s="125"/>
      <c r="H1" s="126"/>
    </row>
    <row r="2" spans="1:8" x14ac:dyDescent="0.2">
      <c r="A2" s="128"/>
      <c r="B2" s="129"/>
      <c r="C2" s="130"/>
      <c r="D2" s="131" t="s">
        <v>50</v>
      </c>
      <c r="E2" s="132"/>
      <c r="F2" s="133" t="s">
        <v>526</v>
      </c>
      <c r="G2" s="134"/>
      <c r="H2" s="135"/>
    </row>
    <row r="3" spans="1:8" x14ac:dyDescent="0.2">
      <c r="A3" s="131" t="s">
        <v>519</v>
      </c>
      <c r="B3" s="136"/>
      <c r="C3" s="137"/>
      <c r="D3" s="138">
        <v>42630</v>
      </c>
      <c r="E3" s="139"/>
      <c r="F3" s="140">
        <v>70329</v>
      </c>
      <c r="G3" s="141"/>
      <c r="H3" s="142"/>
    </row>
    <row r="4" spans="1:8" x14ac:dyDescent="0.2">
      <c r="A4" s="143"/>
      <c r="B4" s="144"/>
      <c r="C4" s="145"/>
      <c r="D4" s="146">
        <v>26558</v>
      </c>
      <c r="E4" s="147"/>
      <c r="F4" s="148">
        <v>39403</v>
      </c>
      <c r="G4" s="149"/>
      <c r="H4" s="150"/>
    </row>
    <row r="5" spans="1:8" x14ac:dyDescent="0.2">
      <c r="A5" s="131" t="s">
        <v>521</v>
      </c>
      <c r="B5" s="136"/>
      <c r="C5" s="137"/>
      <c r="D5" s="138">
        <v>32026</v>
      </c>
      <c r="E5" s="139"/>
      <c r="F5" s="140">
        <v>54225</v>
      </c>
      <c r="G5" s="141"/>
      <c r="H5" s="142"/>
    </row>
    <row r="6" spans="1:8" x14ac:dyDescent="0.2">
      <c r="A6" s="143"/>
      <c r="B6" s="144"/>
      <c r="C6" s="145"/>
      <c r="D6" s="146">
        <v>25334</v>
      </c>
      <c r="E6" s="147"/>
      <c r="F6" s="148">
        <v>27337</v>
      </c>
      <c r="G6" s="149"/>
      <c r="H6" s="150"/>
    </row>
    <row r="7" spans="1:8" x14ac:dyDescent="0.2">
      <c r="A7" s="131" t="s">
        <v>522</v>
      </c>
      <c r="B7" s="136"/>
      <c r="C7" s="137"/>
      <c r="D7" s="138">
        <v>68575</v>
      </c>
      <c r="E7" s="139"/>
      <c r="F7" s="140">
        <v>54016</v>
      </c>
      <c r="G7" s="141"/>
      <c r="H7" s="142"/>
    </row>
    <row r="8" spans="1:8" x14ac:dyDescent="0.2">
      <c r="A8" s="143"/>
      <c r="B8" s="144"/>
      <c r="C8" s="145"/>
      <c r="D8" s="146">
        <v>62073</v>
      </c>
      <c r="E8" s="147"/>
      <c r="F8" s="148">
        <v>28078</v>
      </c>
      <c r="G8" s="149"/>
      <c r="H8" s="150"/>
    </row>
    <row r="9" spans="1:8" x14ac:dyDescent="0.2">
      <c r="A9" s="131" t="s">
        <v>523</v>
      </c>
      <c r="B9" s="136"/>
      <c r="C9" s="137"/>
      <c r="D9" s="138">
        <v>21464</v>
      </c>
      <c r="E9" s="139"/>
      <c r="F9" s="140">
        <v>52786</v>
      </c>
      <c r="G9" s="141"/>
      <c r="H9" s="142"/>
    </row>
    <row r="10" spans="1:8" x14ac:dyDescent="0.2">
      <c r="A10" s="143"/>
      <c r="B10" s="144"/>
      <c r="C10" s="145"/>
      <c r="D10" s="146">
        <v>10336</v>
      </c>
      <c r="E10" s="147"/>
      <c r="F10" s="148">
        <v>28742</v>
      </c>
      <c r="G10" s="149"/>
      <c r="H10" s="150"/>
    </row>
    <row r="11" spans="1:8" x14ac:dyDescent="0.2">
      <c r="A11" s="131" t="s">
        <v>524</v>
      </c>
      <c r="B11" s="136"/>
      <c r="C11" s="137"/>
      <c r="D11" s="138">
        <v>93503</v>
      </c>
      <c r="E11" s="139"/>
      <c r="F11" s="140">
        <v>58465</v>
      </c>
      <c r="G11" s="141"/>
      <c r="H11" s="142"/>
    </row>
    <row r="12" spans="1:8" x14ac:dyDescent="0.2">
      <c r="A12" s="143"/>
      <c r="B12" s="144"/>
      <c r="C12" s="151"/>
      <c r="D12" s="146">
        <v>87604</v>
      </c>
      <c r="E12" s="147"/>
      <c r="F12" s="148">
        <v>34452</v>
      </c>
      <c r="G12" s="149"/>
      <c r="H12" s="150"/>
    </row>
    <row r="13" spans="1:8" x14ac:dyDescent="0.2">
      <c r="A13" s="131"/>
      <c r="B13" s="136"/>
      <c r="C13" s="152"/>
      <c r="D13" s="153">
        <v>51640</v>
      </c>
      <c r="E13" s="154"/>
      <c r="F13" s="155">
        <v>57964</v>
      </c>
      <c r="G13" s="156"/>
      <c r="H13" s="142"/>
    </row>
    <row r="14" spans="1:8" x14ac:dyDescent="0.2">
      <c r="A14" s="143"/>
      <c r="B14" s="144"/>
      <c r="C14" s="145"/>
      <c r="D14" s="146">
        <v>42381</v>
      </c>
      <c r="E14" s="147"/>
      <c r="F14" s="148">
        <v>31602</v>
      </c>
      <c r="G14" s="149"/>
      <c r="H14" s="150"/>
    </row>
    <row r="17" spans="1:11" x14ac:dyDescent="0.2">
      <c r="A17" s="127" t="s">
        <v>51</v>
      </c>
    </row>
    <row r="18" spans="1:11" x14ac:dyDescent="0.2">
      <c r="A18" s="157"/>
      <c r="B18" s="157" t="str">
        <f>実質収支比率等に係る経年分析!F$46</f>
        <v>R02</v>
      </c>
      <c r="C18" s="157" t="str">
        <f>実質収支比率等に係る経年分析!G$46</f>
        <v>R03</v>
      </c>
      <c r="D18" s="157" t="str">
        <f>実質収支比率等に係る経年分析!H$46</f>
        <v>R04</v>
      </c>
      <c r="E18" s="157" t="str">
        <f>実質収支比率等に係る経年分析!I$46</f>
        <v>R05</v>
      </c>
      <c r="F18" s="157" t="str">
        <f>実質収支比率等に係る経年分析!J$46</f>
        <v>R06</v>
      </c>
    </row>
    <row r="19" spans="1:11" x14ac:dyDescent="0.2">
      <c r="A19" s="157" t="s">
        <v>52</v>
      </c>
      <c r="B19" s="157">
        <f>ROUND(VALUE(SUBSTITUTE(実質収支比率等に係る経年分析!F$48,"▲","-")),2)</f>
        <v>5.39</v>
      </c>
      <c r="C19" s="157">
        <f>ROUND(VALUE(SUBSTITUTE(実質収支比率等に係る経年分析!G$48,"▲","-")),2)</f>
        <v>10.85</v>
      </c>
      <c r="D19" s="157">
        <f>ROUND(VALUE(SUBSTITUTE(実質収支比率等に係る経年分析!H$48,"▲","-")),2)</f>
        <v>6.76</v>
      </c>
      <c r="E19" s="157">
        <f>ROUND(VALUE(SUBSTITUTE(実質収支比率等に係る経年分析!I$48,"▲","-")),2)</f>
        <v>2.14</v>
      </c>
      <c r="F19" s="157">
        <f>ROUND(VALUE(SUBSTITUTE(実質収支比率等に係る経年分析!J$48,"▲","-")),2)</f>
        <v>5.0199999999999996</v>
      </c>
    </row>
    <row r="20" spans="1:11" x14ac:dyDescent="0.2">
      <c r="A20" s="157" t="s">
        <v>53</v>
      </c>
      <c r="B20" s="157">
        <f>ROUND(VALUE(SUBSTITUTE(実質収支比率等に係る経年分析!F$47,"▲","-")),2)</f>
        <v>28.49</v>
      </c>
      <c r="C20" s="157">
        <f>ROUND(VALUE(SUBSTITUTE(実質収支比率等に係る経年分析!G$47,"▲","-")),2)</f>
        <v>32.26</v>
      </c>
      <c r="D20" s="157">
        <f>ROUND(VALUE(SUBSTITUTE(実質収支比率等に係る経年分析!H$47,"▲","-")),2)</f>
        <v>40.97</v>
      </c>
      <c r="E20" s="157">
        <f>ROUND(VALUE(SUBSTITUTE(実質収支比率等に係る経年分析!I$47,"▲","-")),2)</f>
        <v>43.35</v>
      </c>
      <c r="F20" s="157">
        <f>ROUND(VALUE(SUBSTITUTE(実質収支比率等に係る経年分析!J$47,"▲","-")),2)</f>
        <v>42.77</v>
      </c>
    </row>
    <row r="21" spans="1:11" x14ac:dyDescent="0.2">
      <c r="A21" s="157" t="s">
        <v>54</v>
      </c>
      <c r="B21" s="157">
        <f>IF(ISNUMBER(VALUE(SUBSTITUTE(実質収支比率等に係る経年分析!F$49,"▲","-"))),ROUND(VALUE(SUBSTITUTE(実質収支比率等に係る経年分析!F$49,"▲","-")),2),NA())</f>
        <v>4.78</v>
      </c>
      <c r="C21" s="157">
        <f>IF(ISNUMBER(VALUE(SUBSTITUTE(実質収支比率等に係る経年分析!G$49,"▲","-"))),ROUND(VALUE(SUBSTITUTE(実質収支比率等に係る経年分析!G$49,"▲","-")),2),NA())</f>
        <v>11.14</v>
      </c>
      <c r="D21" s="157">
        <f>IF(ISNUMBER(VALUE(SUBSTITUTE(実質収支比率等に係る経年分析!H$49,"▲","-"))),ROUND(VALUE(SUBSTITUTE(実質収支比率等に係る経年分析!H$49,"▲","-")),2),NA())</f>
        <v>3.84</v>
      </c>
      <c r="E21" s="157">
        <f>IF(ISNUMBER(VALUE(SUBSTITUTE(実質収支比率等に係る経年分析!I$49,"▲","-"))),ROUND(VALUE(SUBSTITUTE(実質収支比率等に係る経年分析!I$49,"▲","-")),2),NA())</f>
        <v>-1.01</v>
      </c>
      <c r="F21" s="157">
        <f>IF(ISNUMBER(VALUE(SUBSTITUTE(実質収支比率等に係る経年分析!J$49,"▲","-"))),ROUND(VALUE(SUBSTITUTE(実質収支比率等に係る経年分析!J$49,"▲","-")),2),NA())</f>
        <v>4.08</v>
      </c>
    </row>
    <row r="24" spans="1:11" x14ac:dyDescent="0.2">
      <c r="A24" s="127" t="s">
        <v>55</v>
      </c>
    </row>
    <row r="25" spans="1:11" x14ac:dyDescent="0.2">
      <c r="A25" s="158"/>
      <c r="B25" s="158" t="str">
        <f>連結実質赤字比率に係る赤字・黒字の構成分析!F$33</f>
        <v>R02</v>
      </c>
      <c r="C25" s="158"/>
      <c r="D25" s="158" t="str">
        <f>連結実質赤字比率に係る赤字・黒字の構成分析!G$33</f>
        <v>R03</v>
      </c>
      <c r="E25" s="158"/>
      <c r="F25" s="158" t="str">
        <f>連結実質赤字比率に係る赤字・黒字の構成分析!H$33</f>
        <v>R04</v>
      </c>
      <c r="G25" s="158"/>
      <c r="H25" s="158" t="str">
        <f>連結実質赤字比率に係る赤字・黒字の構成分析!I$33</f>
        <v>R05</v>
      </c>
      <c r="I25" s="158"/>
      <c r="J25" s="158" t="str">
        <f>連結実質赤字比率に係る赤字・黒字の構成分析!J$33</f>
        <v>R06</v>
      </c>
      <c r="K25" s="158"/>
    </row>
    <row r="26" spans="1:11" x14ac:dyDescent="0.2">
      <c r="A26" s="158"/>
      <c r="B26" s="158" t="s">
        <v>56</v>
      </c>
      <c r="C26" s="158" t="s">
        <v>57</v>
      </c>
      <c r="D26" s="158" t="s">
        <v>56</v>
      </c>
      <c r="E26" s="158" t="s">
        <v>57</v>
      </c>
      <c r="F26" s="158" t="s">
        <v>56</v>
      </c>
      <c r="G26" s="158" t="s">
        <v>57</v>
      </c>
      <c r="H26" s="158" t="s">
        <v>56</v>
      </c>
      <c r="I26" s="158" t="s">
        <v>57</v>
      </c>
      <c r="J26" s="158" t="s">
        <v>56</v>
      </c>
      <c r="K26" s="158" t="s">
        <v>57</v>
      </c>
    </row>
    <row r="27" spans="1:11" x14ac:dyDescent="0.2">
      <c r="A27" s="158" t="str">
        <f>IF(連結実質赤字比率に係る赤字・黒字の構成分析!C$43="",NA(),連結実質赤字比率に係る赤字・黒字の構成分析!C$43)</f>
        <v>その他会計（黒字）</v>
      </c>
      <c r="B27" s="158" t="e">
        <f>IF(ROUND(VALUE(SUBSTITUTE(連結実質赤字比率に係る赤字・黒字の構成分析!F$43,"▲", "-")), 2) &lt; 0, ABS(ROUND(VALUE(SUBSTITUTE(連結実質赤字比率に係る赤字・黒字の構成分析!F$43,"▲", "-")), 2)), NA())</f>
        <v>#VALUE!</v>
      </c>
      <c r="C27" s="158" t="e">
        <f>IF(ROUND(VALUE(SUBSTITUTE(連結実質赤字比率に係る赤字・黒字の構成分析!F$43,"▲", "-")), 2) &gt;= 0, ABS(ROUND(VALUE(SUBSTITUTE(連結実質赤字比率に係る赤字・黒字の構成分析!F$43,"▲", "-")), 2)), NA())</f>
        <v>#VALUE!</v>
      </c>
      <c r="D27" s="158" t="e">
        <f>IF(ROUND(VALUE(SUBSTITUTE(連結実質赤字比率に係る赤字・黒字の構成分析!G$43,"▲", "-")), 2) &lt; 0, ABS(ROUND(VALUE(SUBSTITUTE(連結実質赤字比率に係る赤字・黒字の構成分析!G$43,"▲", "-")), 2)), NA())</f>
        <v>#VALUE!</v>
      </c>
      <c r="E27" s="158" t="e">
        <f>IF(ROUND(VALUE(SUBSTITUTE(連結実質赤字比率に係る赤字・黒字の構成分析!G$43,"▲", "-")), 2) &gt;= 0, ABS(ROUND(VALUE(SUBSTITUTE(連結実質赤字比率に係る赤字・黒字の構成分析!G$43,"▲", "-")), 2)), NA())</f>
        <v>#VALUE!</v>
      </c>
      <c r="F27" s="158" t="e">
        <f>IF(ROUND(VALUE(SUBSTITUTE(連結実質赤字比率に係る赤字・黒字の構成分析!H$43,"▲", "-")), 2) &lt; 0, ABS(ROUND(VALUE(SUBSTITUTE(連結実質赤字比率に係る赤字・黒字の構成分析!H$43,"▲", "-")), 2)), NA())</f>
        <v>#VALUE!</v>
      </c>
      <c r="G27" s="158" t="e">
        <f>IF(ROUND(VALUE(SUBSTITUTE(連結実質赤字比率に係る赤字・黒字の構成分析!H$43,"▲", "-")), 2) &gt;= 0, ABS(ROUND(VALUE(SUBSTITUTE(連結実質赤字比率に係る赤字・黒字の構成分析!H$43,"▲", "-")), 2)), NA())</f>
        <v>#VALUE!</v>
      </c>
      <c r="H27" s="158" t="e">
        <f>IF(ROUND(VALUE(SUBSTITUTE(連結実質赤字比率に係る赤字・黒字の構成分析!I$43,"▲", "-")), 2) &lt; 0, ABS(ROUND(VALUE(SUBSTITUTE(連結実質赤字比率に係る赤字・黒字の構成分析!I$43,"▲", "-")), 2)), NA())</f>
        <v>#VALUE!</v>
      </c>
      <c r="I27" s="158" t="e">
        <f>IF(ROUND(VALUE(SUBSTITUTE(連結実質赤字比率に係る赤字・黒字の構成分析!I$43,"▲", "-")), 2) &gt;= 0, ABS(ROUND(VALUE(SUBSTITUTE(連結実質赤字比率に係る赤字・黒字の構成分析!I$43,"▲", "-")), 2)), NA())</f>
        <v>#VALUE!</v>
      </c>
      <c r="J27" s="158" t="e">
        <f>IF(ROUND(VALUE(SUBSTITUTE(連結実質赤字比率に係る赤字・黒字の構成分析!J$43,"▲", "-")), 2) &lt; 0, ABS(ROUND(VALUE(SUBSTITUTE(連結実質赤字比率に係る赤字・黒字の構成分析!J$43,"▲", "-")), 2)), NA())</f>
        <v>#VALUE!</v>
      </c>
      <c r="K27" s="158" t="e">
        <f>IF(ROUND(VALUE(SUBSTITUTE(連結実質赤字比率に係る赤字・黒字の構成分析!J$43,"▲", "-")), 2) &gt;= 0, ABS(ROUND(VALUE(SUBSTITUTE(連結実質赤字比率に係る赤字・黒字の構成分析!J$43,"▲", "-")), 2)), NA())</f>
        <v>#VALUE!</v>
      </c>
    </row>
    <row r="28" spans="1:11" x14ac:dyDescent="0.2">
      <c r="A28" s="158" t="str">
        <f>IF(連結実質赤字比率に係る赤字・黒字の構成分析!C$42="",NA(),連結実質赤字比率に係る赤字・黒字の構成分析!C$42)</f>
        <v>その他会計（赤字）</v>
      </c>
      <c r="B28" s="158" t="e">
        <f>IF(ROUND(VALUE(SUBSTITUTE(連結実質赤字比率に係る赤字・黒字の構成分析!F$42,"▲", "-")), 2) &lt; 0, ABS(ROUND(VALUE(SUBSTITUTE(連結実質赤字比率に係る赤字・黒字の構成分析!F$42,"▲", "-")), 2)), NA())</f>
        <v>#VALUE!</v>
      </c>
      <c r="C28" s="158" t="e">
        <f>IF(ROUND(VALUE(SUBSTITUTE(連結実質赤字比率に係る赤字・黒字の構成分析!F$42,"▲", "-")), 2) &gt;= 0, ABS(ROUND(VALUE(SUBSTITUTE(連結実質赤字比率に係る赤字・黒字の構成分析!F$42,"▲", "-")), 2)), NA())</f>
        <v>#VALUE!</v>
      </c>
      <c r="D28" s="158" t="e">
        <f>IF(ROUND(VALUE(SUBSTITUTE(連結実質赤字比率に係る赤字・黒字の構成分析!G$42,"▲", "-")), 2) &lt; 0, ABS(ROUND(VALUE(SUBSTITUTE(連結実質赤字比率に係る赤字・黒字の構成分析!G$42,"▲", "-")), 2)), NA())</f>
        <v>#VALUE!</v>
      </c>
      <c r="E28" s="158" t="e">
        <f>IF(ROUND(VALUE(SUBSTITUTE(連結実質赤字比率に係る赤字・黒字の構成分析!G$42,"▲", "-")), 2) &gt;= 0, ABS(ROUND(VALUE(SUBSTITUTE(連結実質赤字比率に係る赤字・黒字の構成分析!G$42,"▲", "-")), 2)), NA())</f>
        <v>#VALUE!</v>
      </c>
      <c r="F28" s="158" t="e">
        <f>IF(ROUND(VALUE(SUBSTITUTE(連結実質赤字比率に係る赤字・黒字の構成分析!H$42,"▲", "-")), 2) &lt; 0, ABS(ROUND(VALUE(SUBSTITUTE(連結実質赤字比率に係る赤字・黒字の構成分析!H$42,"▲", "-")), 2)), NA())</f>
        <v>#VALUE!</v>
      </c>
      <c r="G28" s="158" t="e">
        <f>IF(ROUND(VALUE(SUBSTITUTE(連結実質赤字比率に係る赤字・黒字の構成分析!H$42,"▲", "-")), 2) &gt;= 0, ABS(ROUND(VALUE(SUBSTITUTE(連結実質赤字比率に係る赤字・黒字の構成分析!H$42,"▲", "-")), 2)), NA())</f>
        <v>#VALUE!</v>
      </c>
      <c r="H28" s="158" t="e">
        <f>IF(ROUND(VALUE(SUBSTITUTE(連結実質赤字比率に係る赤字・黒字の構成分析!I$42,"▲", "-")), 2) &lt; 0, ABS(ROUND(VALUE(SUBSTITUTE(連結実質赤字比率に係る赤字・黒字の構成分析!I$42,"▲", "-")), 2)), NA())</f>
        <v>#VALUE!</v>
      </c>
      <c r="I28" s="158" t="e">
        <f>IF(ROUND(VALUE(SUBSTITUTE(連結実質赤字比率に係る赤字・黒字の構成分析!I$42,"▲", "-")), 2) &gt;= 0, ABS(ROUND(VALUE(SUBSTITUTE(連結実質赤字比率に係る赤字・黒字の構成分析!I$42,"▲", "-")), 2)), NA())</f>
        <v>#VALUE!</v>
      </c>
      <c r="J28" s="158" t="e">
        <f>IF(ROUND(VALUE(SUBSTITUTE(連結実質赤字比率に係る赤字・黒字の構成分析!J$42,"▲", "-")), 2) &lt; 0, ABS(ROUND(VALUE(SUBSTITUTE(連結実質赤字比率に係る赤字・黒字の構成分析!J$42,"▲", "-")), 2)), NA())</f>
        <v>#VALUE!</v>
      </c>
      <c r="K28" s="158" t="e">
        <f>IF(ROUND(VALUE(SUBSTITUTE(連結実質赤字比率に係る赤字・黒字の構成分析!J$42,"▲", "-")), 2) &gt;= 0, ABS(ROUND(VALUE(SUBSTITUTE(連結実質赤字比率に係る赤字・黒字の構成分析!J$42,"▲", "-")), 2)), NA())</f>
        <v>#VALUE!</v>
      </c>
    </row>
    <row r="29" spans="1:11" x14ac:dyDescent="0.2">
      <c r="A29" s="158" t="str">
        <f>IF(連結実質赤字比率に係る赤字・黒字の構成分析!C$41="",NA(),連結実質赤字比率に係る赤字・黒字の構成分析!C$41)</f>
        <v>総社市後期高齢者医療特別会計</v>
      </c>
      <c r="B29" s="158" t="e">
        <f>IF(ROUND(VALUE(SUBSTITUTE(連結実質赤字比率に係る赤字・黒字の構成分析!F$41,"▲", "-")), 2) &lt; 0, ABS(ROUND(VALUE(SUBSTITUTE(連結実質赤字比率に係る赤字・黒字の構成分析!F$41,"▲", "-")), 2)), NA())</f>
        <v>#N/A</v>
      </c>
      <c r="C29" s="158">
        <f>IF(ROUND(VALUE(SUBSTITUTE(連結実質赤字比率に係る赤字・黒字の構成分析!F$41,"▲", "-")), 2) &gt;= 0, ABS(ROUND(VALUE(SUBSTITUTE(連結実質赤字比率に係る赤字・黒字の構成分析!F$41,"▲", "-")), 2)), NA())</f>
        <v>0.01</v>
      </c>
      <c r="D29" s="158" t="e">
        <f>IF(ROUND(VALUE(SUBSTITUTE(連結実質赤字比率に係る赤字・黒字の構成分析!G$41,"▲", "-")), 2) &lt; 0, ABS(ROUND(VALUE(SUBSTITUTE(連結実質赤字比率に係る赤字・黒字の構成分析!G$41,"▲", "-")), 2)), NA())</f>
        <v>#N/A</v>
      </c>
      <c r="E29" s="158">
        <f>IF(ROUND(VALUE(SUBSTITUTE(連結実質赤字比率に係る赤字・黒字の構成分析!G$41,"▲", "-")), 2) &gt;= 0, ABS(ROUND(VALUE(SUBSTITUTE(連結実質赤字比率に係る赤字・黒字の構成分析!G$41,"▲", "-")), 2)), NA())</f>
        <v>0</v>
      </c>
      <c r="F29" s="158" t="e">
        <f>IF(ROUND(VALUE(SUBSTITUTE(連結実質赤字比率に係る赤字・黒字の構成分析!H$41,"▲", "-")), 2) &lt; 0, ABS(ROUND(VALUE(SUBSTITUTE(連結実質赤字比率に係る赤字・黒字の構成分析!H$41,"▲", "-")), 2)), NA())</f>
        <v>#N/A</v>
      </c>
      <c r="G29" s="158">
        <f>IF(ROUND(VALUE(SUBSTITUTE(連結実質赤字比率に係る赤字・黒字の構成分析!H$41,"▲", "-")), 2) &gt;= 0, ABS(ROUND(VALUE(SUBSTITUTE(連結実質赤字比率に係る赤字・黒字の構成分析!H$41,"▲", "-")), 2)), NA())</f>
        <v>0</v>
      </c>
      <c r="H29" s="158" t="e">
        <f>IF(ROUND(VALUE(SUBSTITUTE(連結実質赤字比率に係る赤字・黒字の構成分析!I$41,"▲", "-")), 2) &lt; 0, ABS(ROUND(VALUE(SUBSTITUTE(連結実質赤字比率に係る赤字・黒字の構成分析!I$41,"▲", "-")), 2)), NA())</f>
        <v>#N/A</v>
      </c>
      <c r="I29" s="158">
        <f>IF(ROUND(VALUE(SUBSTITUTE(連結実質赤字比率に係る赤字・黒字の構成分析!I$41,"▲", "-")), 2) &gt;= 0, ABS(ROUND(VALUE(SUBSTITUTE(連結実質赤字比率に係る赤字・黒字の構成分析!I$41,"▲", "-")), 2)), NA())</f>
        <v>0.01</v>
      </c>
      <c r="J29" s="158" t="e">
        <f>IF(ROUND(VALUE(SUBSTITUTE(連結実質赤字比率に係る赤字・黒字の構成分析!J$41,"▲", "-")), 2) &lt; 0, ABS(ROUND(VALUE(SUBSTITUTE(連結実質赤字比率に係る赤字・黒字の構成分析!J$41,"▲", "-")), 2)), NA())</f>
        <v>#N/A</v>
      </c>
      <c r="K29" s="158">
        <f>IF(ROUND(VALUE(SUBSTITUTE(連結実質赤字比率に係る赤字・黒字の構成分析!J$41,"▲", "-")), 2) &gt;= 0, ABS(ROUND(VALUE(SUBSTITUTE(連結実質赤字比率に係る赤字・黒字の構成分析!J$41,"▲", "-")), 2)), NA())</f>
        <v>0</v>
      </c>
    </row>
    <row r="30" spans="1:11" x14ac:dyDescent="0.2">
      <c r="A30" s="158" t="str">
        <f>IF(連結実質赤字比率に係る赤字・黒字の構成分析!C$40="",NA(),連結実質赤字比率に係る赤字・黒字の構成分析!C$40)</f>
        <v>総社市国民健康保険特別会計</v>
      </c>
      <c r="B30" s="158" t="e">
        <f>IF(ROUND(VALUE(SUBSTITUTE(連結実質赤字比率に係る赤字・黒字の構成分析!F$40,"▲", "-")), 2) &lt; 0, ABS(ROUND(VALUE(SUBSTITUTE(連結実質赤字比率に係る赤字・黒字の構成分析!F$40,"▲", "-")), 2)), NA())</f>
        <v>#N/A</v>
      </c>
      <c r="C30" s="158">
        <f>IF(ROUND(VALUE(SUBSTITUTE(連結実質赤字比率に係る赤字・黒字の構成分析!F$40,"▲", "-")), 2) &gt;= 0, ABS(ROUND(VALUE(SUBSTITUTE(連結実質赤字比率に係る赤字・黒字の構成分析!F$40,"▲", "-")), 2)), NA())</f>
        <v>1.55</v>
      </c>
      <c r="D30" s="158" t="e">
        <f>IF(ROUND(VALUE(SUBSTITUTE(連結実質赤字比率に係る赤字・黒字の構成分析!G$40,"▲", "-")), 2) &lt; 0, ABS(ROUND(VALUE(SUBSTITUTE(連結実質赤字比率に係る赤字・黒字の構成分析!G$40,"▲", "-")), 2)), NA())</f>
        <v>#N/A</v>
      </c>
      <c r="E30" s="158">
        <f>IF(ROUND(VALUE(SUBSTITUTE(連結実質赤字比率に係る赤字・黒字の構成分析!G$40,"▲", "-")), 2) &gt;= 0, ABS(ROUND(VALUE(SUBSTITUTE(連結実質赤字比率に係る赤字・黒字の構成分析!G$40,"▲", "-")), 2)), NA())</f>
        <v>1.1299999999999999</v>
      </c>
      <c r="F30" s="158" t="e">
        <f>IF(ROUND(VALUE(SUBSTITUTE(連結実質赤字比率に係る赤字・黒字の構成分析!H$40,"▲", "-")), 2) &lt; 0, ABS(ROUND(VALUE(SUBSTITUTE(連結実質赤字比率に係る赤字・黒字の構成分析!H$40,"▲", "-")), 2)), NA())</f>
        <v>#N/A</v>
      </c>
      <c r="G30" s="158">
        <f>IF(ROUND(VALUE(SUBSTITUTE(連結実質赤字比率に係る赤字・黒字の構成分析!H$40,"▲", "-")), 2) &gt;= 0, ABS(ROUND(VALUE(SUBSTITUTE(連結実質赤字比率に係る赤字・黒字の構成分析!H$40,"▲", "-")), 2)), NA())</f>
        <v>0.49</v>
      </c>
      <c r="H30" s="158" t="e">
        <f>IF(ROUND(VALUE(SUBSTITUTE(連結実質赤字比率に係る赤字・黒字の構成分析!I$40,"▲", "-")), 2) &lt; 0, ABS(ROUND(VALUE(SUBSTITUTE(連結実質赤字比率に係る赤字・黒字の構成分析!I$40,"▲", "-")), 2)), NA())</f>
        <v>#N/A</v>
      </c>
      <c r="I30" s="158">
        <f>IF(ROUND(VALUE(SUBSTITUTE(連結実質赤字比率に係る赤字・黒字の構成分析!I$40,"▲", "-")), 2) &gt;= 0, ABS(ROUND(VALUE(SUBSTITUTE(連結実質赤字比率に係る赤字・黒字の構成分析!I$40,"▲", "-")), 2)), NA())</f>
        <v>0.04</v>
      </c>
      <c r="J30" s="158" t="e">
        <f>IF(ROUND(VALUE(SUBSTITUTE(連結実質赤字比率に係る赤字・黒字の構成分析!J$40,"▲", "-")), 2) &lt; 0, ABS(ROUND(VALUE(SUBSTITUTE(連結実質赤字比率に係る赤字・黒字の構成分析!J$40,"▲", "-")), 2)), NA())</f>
        <v>#N/A</v>
      </c>
      <c r="K30" s="158">
        <f>IF(ROUND(VALUE(SUBSTITUTE(連結実質赤字比率に係る赤字・黒字の構成分析!J$40,"▲", "-")), 2) &gt;= 0, ABS(ROUND(VALUE(SUBSTITUTE(連結実質赤字比率に係る赤字・黒字の構成分析!J$40,"▲", "-")), 2)), NA())</f>
        <v>0.06</v>
      </c>
    </row>
    <row r="31" spans="1:11" x14ac:dyDescent="0.2">
      <c r="A31" s="158" t="str">
        <f>IF(連結実質赤字比率に係る赤字・黒字の構成分析!C$39="",NA(),連結実質赤字比率に係る赤字・黒字の構成分析!C$39)</f>
        <v>総社市国民宿舎事業費特別会計</v>
      </c>
      <c r="B31" s="158" t="e">
        <f>IF(ROUND(VALUE(SUBSTITUTE(連結実質赤字比率に係る赤字・黒字の構成分析!F$39,"▲", "-")), 2) &lt; 0, ABS(ROUND(VALUE(SUBSTITUTE(連結実質赤字比率に係る赤字・黒字の構成分析!F$39,"▲", "-")), 2)), NA())</f>
        <v>#N/A</v>
      </c>
      <c r="C31" s="158">
        <f>IF(ROUND(VALUE(SUBSTITUTE(連結実質赤字比率に係る赤字・黒字の構成分析!F$39,"▲", "-")), 2) &gt;= 0, ABS(ROUND(VALUE(SUBSTITUTE(連結実質赤字比率に係る赤字・黒字の構成分析!F$39,"▲", "-")), 2)), NA())</f>
        <v>0</v>
      </c>
      <c r="D31" s="158" t="e">
        <f>IF(ROUND(VALUE(SUBSTITUTE(連結実質赤字比率に係る赤字・黒字の構成分析!G$39,"▲", "-")), 2) &lt; 0, ABS(ROUND(VALUE(SUBSTITUTE(連結実質赤字比率に係る赤字・黒字の構成分析!G$39,"▲", "-")), 2)), NA())</f>
        <v>#N/A</v>
      </c>
      <c r="E31" s="158">
        <f>IF(ROUND(VALUE(SUBSTITUTE(連結実質赤字比率に係る赤字・黒字の構成分析!G$39,"▲", "-")), 2) &gt;= 0, ABS(ROUND(VALUE(SUBSTITUTE(連結実質赤字比率に係る赤字・黒字の構成分析!G$39,"▲", "-")), 2)), NA())</f>
        <v>0</v>
      </c>
      <c r="F31" s="158" t="e">
        <f>IF(ROUND(VALUE(SUBSTITUTE(連結実質赤字比率に係る赤字・黒字の構成分析!H$39,"▲", "-")), 2) &lt; 0, ABS(ROUND(VALUE(SUBSTITUTE(連結実質赤字比率に係る赤字・黒字の構成分析!H$39,"▲", "-")), 2)), NA())</f>
        <v>#N/A</v>
      </c>
      <c r="G31" s="158">
        <f>IF(ROUND(VALUE(SUBSTITUTE(連結実質赤字比率に係る赤字・黒字の構成分析!H$39,"▲", "-")), 2) &gt;= 0, ABS(ROUND(VALUE(SUBSTITUTE(連結実質赤字比率に係る赤字・黒字の構成分析!H$39,"▲", "-")), 2)), NA())</f>
        <v>0</v>
      </c>
      <c r="H31" s="158" t="e">
        <f>IF(ROUND(VALUE(SUBSTITUTE(連結実質赤字比率に係る赤字・黒字の構成分析!I$39,"▲", "-")), 2) &lt; 0, ABS(ROUND(VALUE(SUBSTITUTE(連結実質赤字比率に係る赤字・黒字の構成分析!I$39,"▲", "-")), 2)), NA())</f>
        <v>#N/A</v>
      </c>
      <c r="I31" s="158">
        <f>IF(ROUND(VALUE(SUBSTITUTE(連結実質赤字比率に係る赤字・黒字の構成分析!I$39,"▲", "-")), 2) &gt;= 0, ABS(ROUND(VALUE(SUBSTITUTE(連結実質赤字比率に係る赤字・黒字の構成分析!I$39,"▲", "-")), 2)), NA())</f>
        <v>0</v>
      </c>
      <c r="J31" s="158" t="e">
        <f>IF(ROUND(VALUE(SUBSTITUTE(連結実質赤字比率に係る赤字・黒字の構成分析!J$39,"▲", "-")), 2) &lt; 0, ABS(ROUND(VALUE(SUBSTITUTE(連結実質赤字比率に係る赤字・黒字の構成分析!J$39,"▲", "-")), 2)), NA())</f>
        <v>#N/A</v>
      </c>
      <c r="K31" s="158">
        <f>IF(ROUND(VALUE(SUBSTITUTE(連結実質赤字比率に係る赤字・黒字の構成分析!J$39,"▲", "-")), 2) &gt;= 0, ABS(ROUND(VALUE(SUBSTITUTE(連結実質赤字比率に係る赤字・黒字の構成分析!J$39,"▲", "-")), 2)), NA())</f>
        <v>0.09</v>
      </c>
    </row>
    <row r="32" spans="1:11" x14ac:dyDescent="0.2">
      <c r="A32" s="158" t="str">
        <f>IF(連結実質赤字比率に係る赤字・黒字の構成分析!C$38="",NA(),連結実質赤字比率に係る赤字・黒字の構成分析!C$38)</f>
        <v>総社市工業用水道事業会計</v>
      </c>
      <c r="B32" s="158" t="e">
        <f>IF(ROUND(VALUE(SUBSTITUTE(連結実質赤字比率に係る赤字・黒字の構成分析!F$38,"▲", "-")), 2) &lt; 0, ABS(ROUND(VALUE(SUBSTITUTE(連結実質赤字比率に係る赤字・黒字の構成分析!F$38,"▲", "-")), 2)), NA())</f>
        <v>#N/A</v>
      </c>
      <c r="C32" s="158">
        <f>IF(ROUND(VALUE(SUBSTITUTE(連結実質赤字比率に係る赤字・黒字の構成分析!F$38,"▲", "-")), 2) &gt;= 0, ABS(ROUND(VALUE(SUBSTITUTE(連結実質赤字比率に係る赤字・黒字の構成分析!F$38,"▲", "-")), 2)), NA())</f>
        <v>0.94</v>
      </c>
      <c r="D32" s="158" t="e">
        <f>IF(ROUND(VALUE(SUBSTITUTE(連結実質赤字比率に係る赤字・黒字の構成分析!G$38,"▲", "-")), 2) &lt; 0, ABS(ROUND(VALUE(SUBSTITUTE(連結実質赤字比率に係る赤字・黒字の構成分析!G$38,"▲", "-")), 2)), NA())</f>
        <v>#N/A</v>
      </c>
      <c r="E32" s="158">
        <f>IF(ROUND(VALUE(SUBSTITUTE(連結実質赤字比率に係る赤字・黒字の構成分析!G$38,"▲", "-")), 2) &gt;= 0, ABS(ROUND(VALUE(SUBSTITUTE(連結実質赤字比率に係る赤字・黒字の構成分析!G$38,"▲", "-")), 2)), NA())</f>
        <v>1</v>
      </c>
      <c r="F32" s="158" t="e">
        <f>IF(ROUND(VALUE(SUBSTITUTE(連結実質赤字比率に係る赤字・黒字の構成分析!H$38,"▲", "-")), 2) &lt; 0, ABS(ROUND(VALUE(SUBSTITUTE(連結実質赤字比率に係る赤字・黒字の構成分析!H$38,"▲", "-")), 2)), NA())</f>
        <v>#N/A</v>
      </c>
      <c r="G32" s="158">
        <f>IF(ROUND(VALUE(SUBSTITUTE(連結実質赤字比率に係る赤字・黒字の構成分析!H$38,"▲", "-")), 2) &gt;= 0, ABS(ROUND(VALUE(SUBSTITUTE(連結実質赤字比率に係る赤字・黒字の構成分析!H$38,"▲", "-")), 2)), NA())</f>
        <v>0.56000000000000005</v>
      </c>
      <c r="H32" s="158" t="e">
        <f>IF(ROUND(VALUE(SUBSTITUTE(連結実質赤字比率に係る赤字・黒字の構成分析!I$38,"▲", "-")), 2) &lt; 0, ABS(ROUND(VALUE(SUBSTITUTE(連結実質赤字比率に係る赤字・黒字の構成分析!I$38,"▲", "-")), 2)), NA())</f>
        <v>#N/A</v>
      </c>
      <c r="I32" s="158">
        <f>IF(ROUND(VALUE(SUBSTITUTE(連結実質赤字比率に係る赤字・黒字の構成分析!I$38,"▲", "-")), 2) &gt;= 0, ABS(ROUND(VALUE(SUBSTITUTE(連結実質赤字比率に係る赤字・黒字の構成分析!I$38,"▲", "-")), 2)), NA())</f>
        <v>0.66</v>
      </c>
      <c r="J32" s="158" t="e">
        <f>IF(ROUND(VALUE(SUBSTITUTE(連結実質赤字比率に係る赤字・黒字の構成分析!J$38,"▲", "-")), 2) &lt; 0, ABS(ROUND(VALUE(SUBSTITUTE(連結実質赤字比率に係る赤字・黒字の構成分析!J$38,"▲", "-")), 2)), NA())</f>
        <v>#N/A</v>
      </c>
      <c r="K32" s="158">
        <f>IF(ROUND(VALUE(SUBSTITUTE(連結実質赤字比率に係る赤字・黒字の構成分析!J$38,"▲", "-")), 2) &gt;= 0, ABS(ROUND(VALUE(SUBSTITUTE(連結実質赤字比率に係る赤字・黒字の構成分析!J$38,"▲", "-")), 2)), NA())</f>
        <v>0.76</v>
      </c>
    </row>
    <row r="33" spans="1:16" x14ac:dyDescent="0.2">
      <c r="A33" s="158" t="str">
        <f>IF(連結実質赤字比率に係る赤字・黒字の構成分析!C$37="",NA(),連結実質赤字比率に係る赤字・黒字の構成分析!C$37)</f>
        <v>総社市介護保険特別会計</v>
      </c>
      <c r="B33" s="158" t="e">
        <f>IF(ROUND(VALUE(SUBSTITUTE(連結実質赤字比率に係る赤字・黒字の構成分析!F$37,"▲", "-")), 2) &lt; 0, ABS(ROUND(VALUE(SUBSTITUTE(連結実質赤字比率に係る赤字・黒字の構成分析!F$37,"▲", "-")), 2)), NA())</f>
        <v>#N/A</v>
      </c>
      <c r="C33" s="158">
        <f>IF(ROUND(VALUE(SUBSTITUTE(連結実質赤字比率に係る赤字・黒字の構成分析!F$37,"▲", "-")), 2) &gt;= 0, ABS(ROUND(VALUE(SUBSTITUTE(連結実質赤字比率に係る赤字・黒字の構成分析!F$37,"▲", "-")), 2)), NA())</f>
        <v>0.2</v>
      </c>
      <c r="D33" s="158" t="e">
        <f>IF(ROUND(VALUE(SUBSTITUTE(連結実質赤字比率に係る赤字・黒字の構成分析!G$37,"▲", "-")), 2) &lt; 0, ABS(ROUND(VALUE(SUBSTITUTE(連結実質赤字比率に係る赤字・黒字の構成分析!G$37,"▲", "-")), 2)), NA())</f>
        <v>#N/A</v>
      </c>
      <c r="E33" s="158">
        <f>IF(ROUND(VALUE(SUBSTITUTE(連結実質赤字比率に係る赤字・黒字の構成分析!G$37,"▲", "-")), 2) &gt;= 0, ABS(ROUND(VALUE(SUBSTITUTE(連結実質赤字比率に係る赤字・黒字の構成分析!G$37,"▲", "-")), 2)), NA())</f>
        <v>1.2</v>
      </c>
      <c r="F33" s="158" t="e">
        <f>IF(ROUND(VALUE(SUBSTITUTE(連結実質赤字比率に係る赤字・黒字の構成分析!H$37,"▲", "-")), 2) &lt; 0, ABS(ROUND(VALUE(SUBSTITUTE(連結実質赤字比率に係る赤字・黒字の構成分析!H$37,"▲", "-")), 2)), NA())</f>
        <v>#N/A</v>
      </c>
      <c r="G33" s="158">
        <f>IF(ROUND(VALUE(SUBSTITUTE(連結実質赤字比率に係る赤字・黒字の構成分析!H$37,"▲", "-")), 2) &gt;= 0, ABS(ROUND(VALUE(SUBSTITUTE(連結実質赤字比率に係る赤字・黒字の構成分析!H$37,"▲", "-")), 2)), NA())</f>
        <v>1.03</v>
      </c>
      <c r="H33" s="158" t="e">
        <f>IF(ROUND(VALUE(SUBSTITUTE(連結実質赤字比率に係る赤字・黒字の構成分析!I$37,"▲", "-")), 2) &lt; 0, ABS(ROUND(VALUE(SUBSTITUTE(連結実質赤字比率に係る赤字・黒字の構成分析!I$37,"▲", "-")), 2)), NA())</f>
        <v>#N/A</v>
      </c>
      <c r="I33" s="158">
        <f>IF(ROUND(VALUE(SUBSTITUTE(連結実質赤字比率に係る赤字・黒字の構成分析!I$37,"▲", "-")), 2) &gt;= 0, ABS(ROUND(VALUE(SUBSTITUTE(連結実質赤字比率に係る赤字・黒字の構成分析!I$37,"▲", "-")), 2)), NA())</f>
        <v>0.98</v>
      </c>
      <c r="J33" s="158" t="e">
        <f>IF(ROUND(VALUE(SUBSTITUTE(連結実質赤字比率に係る赤字・黒字の構成分析!J$37,"▲", "-")), 2) &lt; 0, ABS(ROUND(VALUE(SUBSTITUTE(連結実質赤字比率に係る赤字・黒字の構成分析!J$37,"▲", "-")), 2)), NA())</f>
        <v>#N/A</v>
      </c>
      <c r="K33" s="158">
        <f>IF(ROUND(VALUE(SUBSTITUTE(連結実質赤字比率に係る赤字・黒字の構成分析!J$37,"▲", "-")), 2) &gt;= 0, ABS(ROUND(VALUE(SUBSTITUTE(連結実質赤字比率に係る赤字・黒字の構成分析!J$37,"▲", "-")), 2)), NA())</f>
        <v>0.85</v>
      </c>
    </row>
    <row r="34" spans="1:16" x14ac:dyDescent="0.2">
      <c r="A34" s="158" t="str">
        <f>IF(連結実質赤字比率に係る赤字・黒字の構成分析!C$36="",NA(),連結実質赤字比率に係る赤字・黒字の構成分析!C$36)</f>
        <v>総社市下水道事業会計</v>
      </c>
      <c r="B34" s="158" t="e">
        <f>IF(ROUND(VALUE(SUBSTITUTE(連結実質赤字比率に係る赤字・黒字の構成分析!F$36,"▲", "-")), 2) &lt; 0, ABS(ROUND(VALUE(SUBSTITUTE(連結実質赤字比率に係る赤字・黒字の構成分析!F$36,"▲", "-")), 2)), NA())</f>
        <v>#N/A</v>
      </c>
      <c r="C34" s="158">
        <f>IF(ROUND(VALUE(SUBSTITUTE(連結実質赤字比率に係る赤字・黒字の構成分析!F$36,"▲", "-")), 2) &gt;= 0, ABS(ROUND(VALUE(SUBSTITUTE(連結実質赤字比率に係る赤字・黒字の構成分析!F$36,"▲", "-")), 2)), NA())</f>
        <v>0.28999999999999998</v>
      </c>
      <c r="D34" s="158" t="e">
        <f>IF(ROUND(VALUE(SUBSTITUTE(連結実質赤字比率に係る赤字・黒字の構成分析!G$36,"▲", "-")), 2) &lt; 0, ABS(ROUND(VALUE(SUBSTITUTE(連結実質赤字比率に係る赤字・黒字の構成分析!G$36,"▲", "-")), 2)), NA())</f>
        <v>#N/A</v>
      </c>
      <c r="E34" s="158">
        <f>IF(ROUND(VALUE(SUBSTITUTE(連結実質赤字比率に係る赤字・黒字の構成分析!G$36,"▲", "-")), 2) &gt;= 0, ABS(ROUND(VALUE(SUBSTITUTE(連結実質赤字比率に係る赤字・黒字の構成分析!G$36,"▲", "-")), 2)), NA())</f>
        <v>1.22</v>
      </c>
      <c r="F34" s="158" t="e">
        <f>IF(ROUND(VALUE(SUBSTITUTE(連結実質赤字比率に係る赤字・黒字の構成分析!H$36,"▲", "-")), 2) &lt; 0, ABS(ROUND(VALUE(SUBSTITUTE(連結実質赤字比率に係る赤字・黒字の構成分析!H$36,"▲", "-")), 2)), NA())</f>
        <v>#N/A</v>
      </c>
      <c r="G34" s="158">
        <f>IF(ROUND(VALUE(SUBSTITUTE(連結実質赤字比率に係る赤字・黒字の構成分析!H$36,"▲", "-")), 2) &gt;= 0, ABS(ROUND(VALUE(SUBSTITUTE(連結実質赤字比率に係る赤字・黒字の構成分析!H$36,"▲", "-")), 2)), NA())</f>
        <v>1.85</v>
      </c>
      <c r="H34" s="158" t="e">
        <f>IF(ROUND(VALUE(SUBSTITUTE(連結実質赤字比率に係る赤字・黒字の構成分析!I$36,"▲", "-")), 2) &lt; 0, ABS(ROUND(VALUE(SUBSTITUTE(連結実質赤字比率に係る赤字・黒字の構成分析!I$36,"▲", "-")), 2)), NA())</f>
        <v>#N/A</v>
      </c>
      <c r="I34" s="158">
        <f>IF(ROUND(VALUE(SUBSTITUTE(連結実質赤字比率に係る赤字・黒字の構成分析!I$36,"▲", "-")), 2) &gt;= 0, ABS(ROUND(VALUE(SUBSTITUTE(連結実質赤字比率に係る赤字・黒字の構成分析!I$36,"▲", "-")), 2)), NA())</f>
        <v>1.82</v>
      </c>
      <c r="J34" s="158" t="e">
        <f>IF(ROUND(VALUE(SUBSTITUTE(連結実質赤字比率に係る赤字・黒字の構成分析!J$36,"▲", "-")), 2) &lt; 0, ABS(ROUND(VALUE(SUBSTITUTE(連結実質赤字比率に係る赤字・黒字の構成分析!J$36,"▲", "-")), 2)), NA())</f>
        <v>#N/A</v>
      </c>
      <c r="K34" s="158">
        <f>IF(ROUND(VALUE(SUBSTITUTE(連結実質赤字比率に係る赤字・黒字の構成分析!J$36,"▲", "-")), 2) &gt;= 0, ABS(ROUND(VALUE(SUBSTITUTE(連結実質赤字比率に係る赤字・黒字の構成分析!J$36,"▲", "-")), 2)), NA())</f>
        <v>1.42</v>
      </c>
    </row>
    <row r="35" spans="1:16" x14ac:dyDescent="0.2">
      <c r="A35" s="158" t="str">
        <f>IF(連結実質赤字比率に係る赤字・黒字の構成分析!C$35="",NA(),連結実質赤字比率に係る赤字・黒字の構成分析!C$35)</f>
        <v>一般会計</v>
      </c>
      <c r="B35" s="158" t="e">
        <f>IF(ROUND(VALUE(SUBSTITUTE(連結実質赤字比率に係る赤字・黒字の構成分析!F$35,"▲", "-")), 2) &lt; 0, ABS(ROUND(VALUE(SUBSTITUTE(連結実質赤字比率に係る赤字・黒字の構成分析!F$35,"▲", "-")), 2)), NA())</f>
        <v>#N/A</v>
      </c>
      <c r="C35" s="158">
        <f>IF(ROUND(VALUE(SUBSTITUTE(連結実質赤字比率に係る赤字・黒字の構成分析!F$35,"▲", "-")), 2) &gt;= 0, ABS(ROUND(VALUE(SUBSTITUTE(連結実質赤字比率に係る赤字・黒字の構成分析!F$35,"▲", "-")), 2)), NA())</f>
        <v>5.39</v>
      </c>
      <c r="D35" s="158" t="e">
        <f>IF(ROUND(VALUE(SUBSTITUTE(連結実質赤字比率に係る赤字・黒字の構成分析!G$35,"▲", "-")), 2) &lt; 0, ABS(ROUND(VALUE(SUBSTITUTE(連結実質赤字比率に係る赤字・黒字の構成分析!G$35,"▲", "-")), 2)), NA())</f>
        <v>#N/A</v>
      </c>
      <c r="E35" s="158">
        <f>IF(ROUND(VALUE(SUBSTITUTE(連結実質赤字比率に係る赤字・黒字の構成分析!G$35,"▲", "-")), 2) &gt;= 0, ABS(ROUND(VALUE(SUBSTITUTE(連結実質赤字比率に係る赤字・黒字の構成分析!G$35,"▲", "-")), 2)), NA())</f>
        <v>10.84</v>
      </c>
      <c r="F35" s="158" t="e">
        <f>IF(ROUND(VALUE(SUBSTITUTE(連結実質赤字比率に係る赤字・黒字の構成分析!H$35,"▲", "-")), 2) &lt; 0, ABS(ROUND(VALUE(SUBSTITUTE(連結実質赤字比率に係る赤字・黒字の構成分析!H$35,"▲", "-")), 2)), NA())</f>
        <v>#N/A</v>
      </c>
      <c r="G35" s="158">
        <f>IF(ROUND(VALUE(SUBSTITUTE(連結実質赤字比率に係る赤字・黒字の構成分析!H$35,"▲", "-")), 2) &gt;= 0, ABS(ROUND(VALUE(SUBSTITUTE(連結実質赤字比率に係る赤字・黒字の構成分析!H$35,"▲", "-")), 2)), NA())</f>
        <v>6.76</v>
      </c>
      <c r="H35" s="158" t="e">
        <f>IF(ROUND(VALUE(SUBSTITUTE(連結実質赤字比率に係る赤字・黒字の構成分析!I$35,"▲", "-")), 2) &lt; 0, ABS(ROUND(VALUE(SUBSTITUTE(連結実質赤字比率に係る赤字・黒字の構成分析!I$35,"▲", "-")), 2)), NA())</f>
        <v>#N/A</v>
      </c>
      <c r="I35" s="158">
        <f>IF(ROUND(VALUE(SUBSTITUTE(連結実質赤字比率に係る赤字・黒字の構成分析!I$35,"▲", "-")), 2) &gt;= 0, ABS(ROUND(VALUE(SUBSTITUTE(連結実質赤字比率に係る赤字・黒字の構成分析!I$35,"▲", "-")), 2)), NA())</f>
        <v>2.13</v>
      </c>
      <c r="J35" s="158" t="e">
        <f>IF(ROUND(VALUE(SUBSTITUTE(連結実質赤字比率に係る赤字・黒字の構成分析!J$35,"▲", "-")), 2) &lt; 0, ABS(ROUND(VALUE(SUBSTITUTE(連結実質赤字比率に係る赤字・黒字の構成分析!J$35,"▲", "-")), 2)), NA())</f>
        <v>#N/A</v>
      </c>
      <c r="K35" s="158">
        <f>IF(ROUND(VALUE(SUBSTITUTE(連結実質赤字比率に係る赤字・黒字の構成分析!J$35,"▲", "-")), 2) &gt;= 0, ABS(ROUND(VALUE(SUBSTITUTE(連結実質赤字比率に係る赤字・黒字の構成分析!J$35,"▲", "-")), 2)), NA())</f>
        <v>5.0199999999999996</v>
      </c>
    </row>
    <row r="36" spans="1:16" x14ac:dyDescent="0.2">
      <c r="A36" s="158" t="str">
        <f>IF(連結実質赤字比率に係る赤字・黒字の構成分析!C$34="",NA(),連結実質赤字比率に係る赤字・黒字の構成分析!C$34)</f>
        <v>総社市水道事業会計</v>
      </c>
      <c r="B36" s="158" t="e">
        <f>IF(ROUND(VALUE(SUBSTITUTE(連結実質赤字比率に係る赤字・黒字の構成分析!F$34,"▲", "-")), 2) &lt; 0, ABS(ROUND(VALUE(SUBSTITUTE(連結実質赤字比率に係る赤字・黒字の構成分析!F$34,"▲", "-")), 2)), NA())</f>
        <v>#N/A</v>
      </c>
      <c r="C36" s="158">
        <f>IF(ROUND(VALUE(SUBSTITUTE(連結実質赤字比率に係る赤字・黒字の構成分析!F$34,"▲", "-")), 2) &gt;= 0, ABS(ROUND(VALUE(SUBSTITUTE(連結実質赤字比率に係る赤字・黒字の構成分析!F$34,"▲", "-")), 2)), NA())</f>
        <v>7.57</v>
      </c>
      <c r="D36" s="158" t="e">
        <f>IF(ROUND(VALUE(SUBSTITUTE(連結実質赤字比率に係る赤字・黒字の構成分析!G$34,"▲", "-")), 2) &lt; 0, ABS(ROUND(VALUE(SUBSTITUTE(連結実質赤字比率に係る赤字・黒字の構成分析!G$34,"▲", "-")), 2)), NA())</f>
        <v>#N/A</v>
      </c>
      <c r="E36" s="158">
        <f>IF(ROUND(VALUE(SUBSTITUTE(連結実質赤字比率に係る赤字・黒字の構成分析!G$34,"▲", "-")), 2) &gt;= 0, ABS(ROUND(VALUE(SUBSTITUTE(連結実質赤字比率に係る赤字・黒字の構成分析!G$34,"▲", "-")), 2)), NA())</f>
        <v>8.3000000000000007</v>
      </c>
      <c r="F36" s="158" t="e">
        <f>IF(ROUND(VALUE(SUBSTITUTE(連結実質赤字比率に係る赤字・黒字の構成分析!H$34,"▲", "-")), 2) &lt; 0, ABS(ROUND(VALUE(SUBSTITUTE(連結実質赤字比率に係る赤字・黒字の構成分析!H$34,"▲", "-")), 2)), NA())</f>
        <v>#N/A</v>
      </c>
      <c r="G36" s="158">
        <f>IF(ROUND(VALUE(SUBSTITUTE(連結実質赤字比率に係る赤字・黒字の構成分析!H$34,"▲", "-")), 2) &gt;= 0, ABS(ROUND(VALUE(SUBSTITUTE(連結実質赤字比率に係る赤字・黒字の構成分析!H$34,"▲", "-")), 2)), NA())</f>
        <v>8.4</v>
      </c>
      <c r="H36" s="158" t="e">
        <f>IF(ROUND(VALUE(SUBSTITUTE(連結実質赤字比率に係る赤字・黒字の構成分析!I$34,"▲", "-")), 2) &lt; 0, ABS(ROUND(VALUE(SUBSTITUTE(連結実質赤字比率に係る赤字・黒字の構成分析!I$34,"▲", "-")), 2)), NA())</f>
        <v>#N/A</v>
      </c>
      <c r="I36" s="158">
        <f>IF(ROUND(VALUE(SUBSTITUTE(連結実質赤字比率に係る赤字・黒字の構成分析!I$34,"▲", "-")), 2) &gt;= 0, ABS(ROUND(VALUE(SUBSTITUTE(連結実質赤字比率に係る赤字・黒字の構成分析!I$34,"▲", "-")), 2)), NA())</f>
        <v>7.23</v>
      </c>
      <c r="J36" s="158" t="e">
        <f>IF(ROUND(VALUE(SUBSTITUTE(連結実質赤字比率に係る赤字・黒字の構成分析!J$34,"▲", "-")), 2) &lt; 0, ABS(ROUND(VALUE(SUBSTITUTE(連結実質赤字比率に係る赤字・黒字の構成分析!J$34,"▲", "-")), 2)), NA())</f>
        <v>#N/A</v>
      </c>
      <c r="K36" s="158">
        <f>IF(ROUND(VALUE(SUBSTITUTE(連結実質赤字比率に係る赤字・黒字の構成分析!J$34,"▲", "-")), 2) &gt;= 0, ABS(ROUND(VALUE(SUBSTITUTE(連結実質赤字比率に係る赤字・黒字の構成分析!J$34,"▲", "-")), 2)), NA())</f>
        <v>6.08</v>
      </c>
    </row>
    <row r="39" spans="1:16" x14ac:dyDescent="0.2">
      <c r="A39" s="127" t="s">
        <v>58</v>
      </c>
    </row>
    <row r="40" spans="1:16" x14ac:dyDescent="0.2">
      <c r="A40" s="159"/>
      <c r="B40" s="159" t="str">
        <f>'実質公債費比率（分子）の構造'!K$44</f>
        <v>R02</v>
      </c>
      <c r="C40" s="159"/>
      <c r="D40" s="159"/>
      <c r="E40" s="159" t="str">
        <f>'実質公債費比率（分子）の構造'!L$44</f>
        <v>R03</v>
      </c>
      <c r="F40" s="159"/>
      <c r="G40" s="159"/>
      <c r="H40" s="159" t="str">
        <f>'実質公債費比率（分子）の構造'!M$44</f>
        <v>R04</v>
      </c>
      <c r="I40" s="159"/>
      <c r="J40" s="159"/>
      <c r="K40" s="159" t="str">
        <f>'実質公債費比率（分子）の構造'!N$44</f>
        <v>R05</v>
      </c>
      <c r="L40" s="159"/>
      <c r="M40" s="159"/>
      <c r="N40" s="159" t="str">
        <f>'実質公債費比率（分子）の構造'!O$44</f>
        <v>R06</v>
      </c>
      <c r="O40" s="159"/>
      <c r="P40" s="159"/>
    </row>
    <row r="41" spans="1:16" x14ac:dyDescent="0.2">
      <c r="A41" s="159"/>
      <c r="B41" s="159" t="s">
        <v>59</v>
      </c>
      <c r="C41" s="159"/>
      <c r="D41" s="159" t="s">
        <v>60</v>
      </c>
      <c r="E41" s="159" t="s">
        <v>59</v>
      </c>
      <c r="F41" s="159"/>
      <c r="G41" s="159" t="s">
        <v>60</v>
      </c>
      <c r="H41" s="159" t="s">
        <v>59</v>
      </c>
      <c r="I41" s="159"/>
      <c r="J41" s="159" t="s">
        <v>60</v>
      </c>
      <c r="K41" s="159" t="s">
        <v>59</v>
      </c>
      <c r="L41" s="159"/>
      <c r="M41" s="159" t="s">
        <v>60</v>
      </c>
      <c r="N41" s="159" t="s">
        <v>59</v>
      </c>
      <c r="O41" s="159"/>
      <c r="P41" s="159" t="s">
        <v>60</v>
      </c>
    </row>
    <row r="42" spans="1:16" x14ac:dyDescent="0.2">
      <c r="A42" s="159" t="s">
        <v>61</v>
      </c>
      <c r="B42" s="159"/>
      <c r="C42" s="159"/>
      <c r="D42" s="159">
        <f>'実質公債費比率（分子）の構造'!K$52</f>
        <v>2724</v>
      </c>
      <c r="E42" s="159"/>
      <c r="F42" s="159"/>
      <c r="G42" s="159">
        <f>'実質公債費比率（分子）の構造'!L$52</f>
        <v>2488</v>
      </c>
      <c r="H42" s="159"/>
      <c r="I42" s="159"/>
      <c r="J42" s="159">
        <f>'実質公債費比率（分子）の構造'!M$52</f>
        <v>2561</v>
      </c>
      <c r="K42" s="159"/>
      <c r="L42" s="159"/>
      <c r="M42" s="159">
        <f>'実質公債費比率（分子）の構造'!N$52</f>
        <v>2644</v>
      </c>
      <c r="N42" s="159"/>
      <c r="O42" s="159"/>
      <c r="P42" s="159">
        <f>'実質公債費比率（分子）の構造'!O$52</f>
        <v>2638</v>
      </c>
    </row>
    <row r="43" spans="1:16" x14ac:dyDescent="0.2">
      <c r="A43" s="159" t="s">
        <v>16</v>
      </c>
      <c r="B43" s="159" t="str">
        <f>'実質公債費比率（分子）の構造'!K$51</f>
        <v>-</v>
      </c>
      <c r="C43" s="159"/>
      <c r="D43" s="159"/>
      <c r="E43" s="159" t="str">
        <f>'実質公債費比率（分子）の構造'!L$51</f>
        <v>-</v>
      </c>
      <c r="F43" s="159"/>
      <c r="G43" s="159"/>
      <c r="H43" s="159" t="str">
        <f>'実質公債費比率（分子）の構造'!M$51</f>
        <v>-</v>
      </c>
      <c r="I43" s="159"/>
      <c r="J43" s="159"/>
      <c r="K43" s="159" t="str">
        <f>'実質公債費比率（分子）の構造'!N$51</f>
        <v>-</v>
      </c>
      <c r="L43" s="159"/>
      <c r="M43" s="159"/>
      <c r="N43" s="159" t="str">
        <f>'実質公債費比率（分子）の構造'!O$51</f>
        <v>-</v>
      </c>
      <c r="O43" s="159"/>
      <c r="P43" s="159"/>
    </row>
    <row r="44" spans="1:16" x14ac:dyDescent="0.2">
      <c r="A44" s="159" t="s">
        <v>62</v>
      </c>
      <c r="B44" s="159">
        <f>'実質公債費比率（分子）の構造'!K$50</f>
        <v>74</v>
      </c>
      <c r="C44" s="159"/>
      <c r="D44" s="159"/>
      <c r="E44" s="159">
        <f>'実質公債費比率（分子）の構造'!L$50</f>
        <v>66</v>
      </c>
      <c r="F44" s="159"/>
      <c r="G44" s="159"/>
      <c r="H44" s="159">
        <f>'実質公債費比率（分子）の構造'!M$50</f>
        <v>62</v>
      </c>
      <c r="I44" s="159"/>
      <c r="J44" s="159"/>
      <c r="K44" s="159">
        <f>'実質公債費比率（分子）の構造'!N$50</f>
        <v>53</v>
      </c>
      <c r="L44" s="159"/>
      <c r="M44" s="159"/>
      <c r="N44" s="159">
        <f>'実質公債費比率（分子）の構造'!O$50</f>
        <v>47</v>
      </c>
      <c r="O44" s="159"/>
      <c r="P44" s="159"/>
    </row>
    <row r="45" spans="1:16" x14ac:dyDescent="0.2">
      <c r="A45" s="159" t="s">
        <v>63</v>
      </c>
      <c r="B45" s="159">
        <f>'実質公債費比率（分子）の構造'!K$49</f>
        <v>143</v>
      </c>
      <c r="C45" s="159"/>
      <c r="D45" s="159"/>
      <c r="E45" s="159">
        <f>'実質公債費比率（分子）の構造'!L$49</f>
        <v>77</v>
      </c>
      <c r="F45" s="159"/>
      <c r="G45" s="159"/>
      <c r="H45" s="159">
        <f>'実質公債費比率（分子）の構造'!M$49</f>
        <v>10</v>
      </c>
      <c r="I45" s="159"/>
      <c r="J45" s="159"/>
      <c r="K45" s="159">
        <f>'実質公債費比率（分子）の構造'!N$49</f>
        <v>1</v>
      </c>
      <c r="L45" s="159"/>
      <c r="M45" s="159"/>
      <c r="N45" s="159">
        <f>'実質公債費比率（分子）の構造'!O$49</f>
        <v>7</v>
      </c>
      <c r="O45" s="159"/>
      <c r="P45" s="159"/>
    </row>
    <row r="46" spans="1:16" x14ac:dyDescent="0.2">
      <c r="A46" s="159" t="s">
        <v>64</v>
      </c>
      <c r="B46" s="159">
        <f>'実質公債費比率（分子）の構造'!K$48</f>
        <v>795</v>
      </c>
      <c r="C46" s="159"/>
      <c r="D46" s="159"/>
      <c r="E46" s="159">
        <f>'実質公債費比率（分子）の構造'!L$48</f>
        <v>802</v>
      </c>
      <c r="F46" s="159"/>
      <c r="G46" s="159"/>
      <c r="H46" s="159">
        <f>'実質公債費比率（分子）の構造'!M$48</f>
        <v>654</v>
      </c>
      <c r="I46" s="159"/>
      <c r="J46" s="159"/>
      <c r="K46" s="159">
        <f>'実質公債費比率（分子）の構造'!N$48</f>
        <v>705</v>
      </c>
      <c r="L46" s="159"/>
      <c r="M46" s="159"/>
      <c r="N46" s="159">
        <f>'実質公債費比率（分子）の構造'!O$48</f>
        <v>726</v>
      </c>
      <c r="O46" s="159"/>
      <c r="P46" s="159"/>
    </row>
    <row r="47" spans="1:16" x14ac:dyDescent="0.2">
      <c r="A47" s="159" t="s">
        <v>12</v>
      </c>
      <c r="B47" s="159" t="str">
        <f>'実質公債費比率（分子）の構造'!K$47</f>
        <v>-</v>
      </c>
      <c r="C47" s="159"/>
      <c r="D47" s="159"/>
      <c r="E47" s="159" t="str">
        <f>'実質公債費比率（分子）の構造'!L$47</f>
        <v>-</v>
      </c>
      <c r="F47" s="159"/>
      <c r="G47" s="159"/>
      <c r="H47" s="159" t="str">
        <f>'実質公債費比率（分子）の構造'!M$47</f>
        <v>-</v>
      </c>
      <c r="I47" s="159"/>
      <c r="J47" s="159"/>
      <c r="K47" s="159" t="str">
        <f>'実質公債費比率（分子）の構造'!N$47</f>
        <v>-</v>
      </c>
      <c r="L47" s="159"/>
      <c r="M47" s="159"/>
      <c r="N47" s="159" t="str">
        <f>'実質公債費比率（分子）の構造'!O$47</f>
        <v>-</v>
      </c>
      <c r="O47" s="159"/>
      <c r="P47" s="159"/>
    </row>
    <row r="48" spans="1:16" x14ac:dyDescent="0.2">
      <c r="A48" s="159" t="s">
        <v>65</v>
      </c>
      <c r="B48" s="159" t="str">
        <f>'実質公債費比率（分子）の構造'!K$46</f>
        <v>-</v>
      </c>
      <c r="C48" s="159"/>
      <c r="D48" s="159"/>
      <c r="E48" s="159" t="str">
        <f>'実質公債費比率（分子）の構造'!L$46</f>
        <v>-</v>
      </c>
      <c r="F48" s="159"/>
      <c r="G48" s="159"/>
      <c r="H48" s="159" t="str">
        <f>'実質公債費比率（分子）の構造'!M$46</f>
        <v>-</v>
      </c>
      <c r="I48" s="159"/>
      <c r="J48" s="159"/>
      <c r="K48" s="159" t="str">
        <f>'実質公債費比率（分子）の構造'!N$46</f>
        <v>-</v>
      </c>
      <c r="L48" s="159"/>
      <c r="M48" s="159"/>
      <c r="N48" s="159" t="str">
        <f>'実質公債費比率（分子）の構造'!O$46</f>
        <v>-</v>
      </c>
      <c r="O48" s="159"/>
      <c r="P48" s="159"/>
    </row>
    <row r="49" spans="1:16" x14ac:dyDescent="0.2">
      <c r="A49" s="159" t="s">
        <v>66</v>
      </c>
      <c r="B49" s="159">
        <f>'実質公債費比率（分子）の構造'!K$45</f>
        <v>2684</v>
      </c>
      <c r="C49" s="159"/>
      <c r="D49" s="159"/>
      <c r="E49" s="159">
        <f>'実質公債費比率（分子）の構造'!L$45</f>
        <v>2685</v>
      </c>
      <c r="F49" s="159"/>
      <c r="G49" s="159"/>
      <c r="H49" s="159">
        <f>'実質公債費比率（分子）の構造'!M$45</f>
        <v>2752</v>
      </c>
      <c r="I49" s="159"/>
      <c r="J49" s="159"/>
      <c r="K49" s="159">
        <f>'実質公債費比率（分子）の構造'!N$45</f>
        <v>2771</v>
      </c>
      <c r="L49" s="159"/>
      <c r="M49" s="159"/>
      <c r="N49" s="159">
        <f>'実質公債費比率（分子）の構造'!O$45</f>
        <v>2681</v>
      </c>
      <c r="O49" s="159"/>
      <c r="P49" s="159"/>
    </row>
    <row r="50" spans="1:16" x14ac:dyDescent="0.2">
      <c r="A50" s="159" t="s">
        <v>67</v>
      </c>
      <c r="B50" s="159" t="e">
        <f>NA()</f>
        <v>#N/A</v>
      </c>
      <c r="C50" s="159">
        <f>IF(ISNUMBER('実質公債費比率（分子）の構造'!K$53),'実質公債費比率（分子）の構造'!K$53,NA())</f>
        <v>972</v>
      </c>
      <c r="D50" s="159" t="e">
        <f>NA()</f>
        <v>#N/A</v>
      </c>
      <c r="E50" s="159" t="e">
        <f>NA()</f>
        <v>#N/A</v>
      </c>
      <c r="F50" s="159">
        <f>IF(ISNUMBER('実質公債費比率（分子）の構造'!L$53),'実質公債費比率（分子）の構造'!L$53,NA())</f>
        <v>1142</v>
      </c>
      <c r="G50" s="159" t="e">
        <f>NA()</f>
        <v>#N/A</v>
      </c>
      <c r="H50" s="159" t="e">
        <f>NA()</f>
        <v>#N/A</v>
      </c>
      <c r="I50" s="159">
        <f>IF(ISNUMBER('実質公債費比率（分子）の構造'!M$53),'実質公債費比率（分子）の構造'!M$53,NA())</f>
        <v>917</v>
      </c>
      <c r="J50" s="159" t="e">
        <f>NA()</f>
        <v>#N/A</v>
      </c>
      <c r="K50" s="159" t="e">
        <f>NA()</f>
        <v>#N/A</v>
      </c>
      <c r="L50" s="159">
        <f>IF(ISNUMBER('実質公債費比率（分子）の構造'!N$53),'実質公債費比率（分子）の構造'!N$53,NA())</f>
        <v>886</v>
      </c>
      <c r="M50" s="159" t="e">
        <f>NA()</f>
        <v>#N/A</v>
      </c>
      <c r="N50" s="159" t="e">
        <f>NA()</f>
        <v>#N/A</v>
      </c>
      <c r="O50" s="159">
        <f>IF(ISNUMBER('実質公債費比率（分子）の構造'!O$53),'実質公債費比率（分子）の構造'!O$53,NA())</f>
        <v>823</v>
      </c>
      <c r="P50" s="159" t="e">
        <f>NA()</f>
        <v>#N/A</v>
      </c>
    </row>
    <row r="53" spans="1:16" x14ac:dyDescent="0.2">
      <c r="A53" s="127" t="s">
        <v>68</v>
      </c>
    </row>
    <row r="54" spans="1:16" x14ac:dyDescent="0.2">
      <c r="A54" s="158"/>
      <c r="B54" s="158" t="str">
        <f>'将来負担比率（分子）の構造'!I$40</f>
        <v>R02</v>
      </c>
      <c r="C54" s="158"/>
      <c r="D54" s="158"/>
      <c r="E54" s="158" t="str">
        <f>'将来負担比率（分子）の構造'!J$40</f>
        <v>R03</v>
      </c>
      <c r="F54" s="158"/>
      <c r="G54" s="158"/>
      <c r="H54" s="158" t="str">
        <f>'将来負担比率（分子）の構造'!K$40</f>
        <v>R04</v>
      </c>
      <c r="I54" s="158"/>
      <c r="J54" s="158"/>
      <c r="K54" s="158" t="str">
        <f>'将来負担比率（分子）の構造'!L$40</f>
        <v>R05</v>
      </c>
      <c r="L54" s="158"/>
      <c r="M54" s="158"/>
      <c r="N54" s="158" t="str">
        <f>'将来負担比率（分子）の構造'!M$40</f>
        <v>R06</v>
      </c>
      <c r="O54" s="158"/>
      <c r="P54" s="158"/>
    </row>
    <row r="55" spans="1:16" x14ac:dyDescent="0.2">
      <c r="A55" s="158"/>
      <c r="B55" s="158" t="s">
        <v>69</v>
      </c>
      <c r="C55" s="158"/>
      <c r="D55" s="158" t="s">
        <v>70</v>
      </c>
      <c r="E55" s="158" t="s">
        <v>69</v>
      </c>
      <c r="F55" s="158"/>
      <c r="G55" s="158" t="s">
        <v>70</v>
      </c>
      <c r="H55" s="158" t="s">
        <v>69</v>
      </c>
      <c r="I55" s="158"/>
      <c r="J55" s="158" t="s">
        <v>70</v>
      </c>
      <c r="K55" s="158" t="s">
        <v>69</v>
      </c>
      <c r="L55" s="158"/>
      <c r="M55" s="158" t="s">
        <v>70</v>
      </c>
      <c r="N55" s="158" t="s">
        <v>69</v>
      </c>
      <c r="O55" s="158"/>
      <c r="P55" s="158" t="s">
        <v>70</v>
      </c>
    </row>
    <row r="56" spans="1:16" x14ac:dyDescent="0.2">
      <c r="A56" s="158" t="s">
        <v>43</v>
      </c>
      <c r="B56" s="158"/>
      <c r="C56" s="158"/>
      <c r="D56" s="158">
        <f>'将来負担比率（分子）の構造'!I$52</f>
        <v>28568</v>
      </c>
      <c r="E56" s="158"/>
      <c r="F56" s="158"/>
      <c r="G56" s="158">
        <f>'将来負担比率（分子）の構造'!J$52</f>
        <v>27512</v>
      </c>
      <c r="H56" s="158"/>
      <c r="I56" s="158"/>
      <c r="J56" s="158">
        <f>'将来負担比率（分子）の構造'!K$52</f>
        <v>28756</v>
      </c>
      <c r="K56" s="158"/>
      <c r="L56" s="158"/>
      <c r="M56" s="158">
        <f>'将来負担比率（分子）の構造'!L$52</f>
        <v>27132</v>
      </c>
      <c r="N56" s="158"/>
      <c r="O56" s="158"/>
      <c r="P56" s="158">
        <f>'将来負担比率（分子）の構造'!M$52</f>
        <v>27169</v>
      </c>
    </row>
    <row r="57" spans="1:16" x14ac:dyDescent="0.2">
      <c r="A57" s="158" t="s">
        <v>42</v>
      </c>
      <c r="B57" s="158"/>
      <c r="C57" s="158"/>
      <c r="D57" s="158">
        <f>'将来負担比率（分子）の構造'!I$51</f>
        <v>3112</v>
      </c>
      <c r="E57" s="158"/>
      <c r="F57" s="158"/>
      <c r="G57" s="158">
        <f>'将来負担比率（分子）の構造'!J$51</f>
        <v>3020</v>
      </c>
      <c r="H57" s="158"/>
      <c r="I57" s="158"/>
      <c r="J57" s="158">
        <f>'将来負担比率（分子）の構造'!K$51</f>
        <v>2932</v>
      </c>
      <c r="K57" s="158"/>
      <c r="L57" s="158"/>
      <c r="M57" s="158">
        <f>'将来負担比率（分子）の構造'!L$51</f>
        <v>2691</v>
      </c>
      <c r="N57" s="158"/>
      <c r="O57" s="158"/>
      <c r="P57" s="158">
        <f>'将来負担比率（分子）の構造'!M$51</f>
        <v>2929</v>
      </c>
    </row>
    <row r="58" spans="1:16" x14ac:dyDescent="0.2">
      <c r="A58" s="158" t="s">
        <v>41</v>
      </c>
      <c r="B58" s="158"/>
      <c r="C58" s="158"/>
      <c r="D58" s="158">
        <f>'将来負担比率（分子）の構造'!I$50</f>
        <v>9558</v>
      </c>
      <c r="E58" s="158"/>
      <c r="F58" s="158"/>
      <c r="G58" s="158">
        <f>'将来負担比率（分子）の構造'!J$50</f>
        <v>12829</v>
      </c>
      <c r="H58" s="158"/>
      <c r="I58" s="158"/>
      <c r="J58" s="158">
        <f>'将来負担比率（分子）の構造'!K$50</f>
        <v>14638</v>
      </c>
      <c r="K58" s="158"/>
      <c r="L58" s="158"/>
      <c r="M58" s="158">
        <f>'将来負担比率（分子）の構造'!L$50</f>
        <v>15808</v>
      </c>
      <c r="N58" s="158"/>
      <c r="O58" s="158"/>
      <c r="P58" s="158">
        <f>'将来負担比率（分子）の構造'!M$50</f>
        <v>15342</v>
      </c>
    </row>
    <row r="59" spans="1:16" x14ac:dyDescent="0.2">
      <c r="A59" s="158" t="s">
        <v>39</v>
      </c>
      <c r="B59" s="158" t="str">
        <f>'将来負担比率（分子）の構造'!I$49</f>
        <v>-</v>
      </c>
      <c r="C59" s="158"/>
      <c r="D59" s="158"/>
      <c r="E59" s="158" t="str">
        <f>'将来負担比率（分子）の構造'!J$49</f>
        <v>-</v>
      </c>
      <c r="F59" s="158"/>
      <c r="G59" s="158"/>
      <c r="H59" s="158" t="str">
        <f>'将来負担比率（分子）の構造'!K$49</f>
        <v>-</v>
      </c>
      <c r="I59" s="158"/>
      <c r="J59" s="158"/>
      <c r="K59" s="158" t="str">
        <f>'将来負担比率（分子）の構造'!L$49</f>
        <v>-</v>
      </c>
      <c r="L59" s="158"/>
      <c r="M59" s="158"/>
      <c r="N59" s="158" t="str">
        <f>'将来負担比率（分子）の構造'!M$49</f>
        <v>-</v>
      </c>
      <c r="O59" s="158"/>
      <c r="P59" s="158"/>
    </row>
    <row r="60" spans="1:16" x14ac:dyDescent="0.2">
      <c r="A60" s="158" t="s">
        <v>38</v>
      </c>
      <c r="B60" s="158" t="str">
        <f>'将来負担比率（分子）の構造'!I$48</f>
        <v>-</v>
      </c>
      <c r="C60" s="158"/>
      <c r="D60" s="158"/>
      <c r="E60" s="158" t="str">
        <f>'将来負担比率（分子）の構造'!J$48</f>
        <v>-</v>
      </c>
      <c r="F60" s="158"/>
      <c r="G60" s="158"/>
      <c r="H60" s="158" t="str">
        <f>'将来負担比率（分子）の構造'!K$48</f>
        <v>-</v>
      </c>
      <c r="I60" s="158"/>
      <c r="J60" s="158"/>
      <c r="K60" s="158" t="str">
        <f>'将来負担比率（分子）の構造'!L$48</f>
        <v>-</v>
      </c>
      <c r="L60" s="158"/>
      <c r="M60" s="158"/>
      <c r="N60" s="158" t="str">
        <f>'将来負担比率（分子）の構造'!M$48</f>
        <v>-</v>
      </c>
      <c r="O60" s="158"/>
      <c r="P60" s="158"/>
    </row>
    <row r="61" spans="1:16" x14ac:dyDescent="0.2">
      <c r="A61" s="158" t="s">
        <v>36</v>
      </c>
      <c r="B61" s="158">
        <f>'将来負担比率（分子）の構造'!I$46</f>
        <v>0</v>
      </c>
      <c r="C61" s="158"/>
      <c r="D61" s="158"/>
      <c r="E61" s="158">
        <f>'将来負担比率（分子）の構造'!J$46</f>
        <v>0</v>
      </c>
      <c r="F61" s="158"/>
      <c r="G61" s="158"/>
      <c r="H61" s="158">
        <f>'将来負担比率（分子）の構造'!K$46</f>
        <v>0</v>
      </c>
      <c r="I61" s="158"/>
      <c r="J61" s="158"/>
      <c r="K61" s="158">
        <f>'将来負担比率（分子）の構造'!L$46</f>
        <v>2</v>
      </c>
      <c r="L61" s="158"/>
      <c r="M61" s="158"/>
      <c r="N61" s="158">
        <f>'将来負担比率（分子）の構造'!M$46</f>
        <v>0</v>
      </c>
      <c r="O61" s="158"/>
      <c r="P61" s="158"/>
    </row>
    <row r="62" spans="1:16" x14ac:dyDescent="0.2">
      <c r="A62" s="158" t="s">
        <v>35</v>
      </c>
      <c r="B62" s="158">
        <f>'将来負担比率（分子）の構造'!I$45</f>
        <v>3982</v>
      </c>
      <c r="C62" s="158"/>
      <c r="D62" s="158"/>
      <c r="E62" s="158">
        <f>'将来負担比率（分子）の構造'!J$45</f>
        <v>4163</v>
      </c>
      <c r="F62" s="158"/>
      <c r="G62" s="158"/>
      <c r="H62" s="158">
        <f>'将来負担比率（分子）の構造'!K$45</f>
        <v>4116</v>
      </c>
      <c r="I62" s="158"/>
      <c r="J62" s="158"/>
      <c r="K62" s="158">
        <f>'将来負担比率（分子）の構造'!L$45</f>
        <v>4158</v>
      </c>
      <c r="L62" s="158"/>
      <c r="M62" s="158"/>
      <c r="N62" s="158">
        <f>'将来負担比率（分子）の構造'!M$45</f>
        <v>4206</v>
      </c>
      <c r="O62" s="158"/>
      <c r="P62" s="158"/>
    </row>
    <row r="63" spans="1:16" x14ac:dyDescent="0.2">
      <c r="A63" s="158" t="s">
        <v>34</v>
      </c>
      <c r="B63" s="158">
        <f>'将来負担比率（分子）の構造'!I$44</f>
        <v>113</v>
      </c>
      <c r="C63" s="158"/>
      <c r="D63" s="158"/>
      <c r="E63" s="158">
        <f>'将来負担比率（分子）の構造'!J$44</f>
        <v>152</v>
      </c>
      <c r="F63" s="158"/>
      <c r="G63" s="158"/>
      <c r="H63" s="158">
        <f>'将来負担比率（分子）の構造'!K$44</f>
        <v>865</v>
      </c>
      <c r="I63" s="158"/>
      <c r="J63" s="158"/>
      <c r="K63" s="158">
        <f>'将来負担比率（分子）の構造'!L$44</f>
        <v>813</v>
      </c>
      <c r="L63" s="158"/>
      <c r="M63" s="158"/>
      <c r="N63" s="158">
        <f>'将来負担比率（分子）の構造'!M$44</f>
        <v>466</v>
      </c>
      <c r="O63" s="158"/>
      <c r="P63" s="158"/>
    </row>
    <row r="64" spans="1:16" x14ac:dyDescent="0.2">
      <c r="A64" s="158" t="s">
        <v>33</v>
      </c>
      <c r="B64" s="158">
        <f>'将来負担比率（分子）の構造'!I$43</f>
        <v>8012</v>
      </c>
      <c r="C64" s="158"/>
      <c r="D64" s="158"/>
      <c r="E64" s="158">
        <f>'将来負担比率（分子）の構造'!J$43</f>
        <v>7753</v>
      </c>
      <c r="F64" s="158"/>
      <c r="G64" s="158"/>
      <c r="H64" s="158">
        <f>'将来負担比率（分子）の構造'!K$43</f>
        <v>7084</v>
      </c>
      <c r="I64" s="158"/>
      <c r="J64" s="158"/>
      <c r="K64" s="158">
        <f>'将来負担比率（分子）の構造'!L$43</f>
        <v>7043</v>
      </c>
      <c r="L64" s="158"/>
      <c r="M64" s="158"/>
      <c r="N64" s="158">
        <f>'将来負担比率（分子）の構造'!M$43</f>
        <v>7074</v>
      </c>
      <c r="O64" s="158"/>
      <c r="P64" s="158"/>
    </row>
    <row r="65" spans="1:16" x14ac:dyDescent="0.2">
      <c r="A65" s="158" t="s">
        <v>32</v>
      </c>
      <c r="B65" s="158">
        <f>'将来負担比率（分子）の構造'!I$42</f>
        <v>462</v>
      </c>
      <c r="C65" s="158"/>
      <c r="D65" s="158"/>
      <c r="E65" s="158">
        <f>'将来負担比率（分子）の構造'!J$42</f>
        <v>425</v>
      </c>
      <c r="F65" s="158"/>
      <c r="G65" s="158"/>
      <c r="H65" s="158">
        <f>'将来負担比率（分子）の構造'!K$42</f>
        <v>365</v>
      </c>
      <c r="I65" s="158"/>
      <c r="J65" s="158"/>
      <c r="K65" s="158">
        <f>'将来負担比率（分子）の構造'!L$42</f>
        <v>324</v>
      </c>
      <c r="L65" s="158"/>
      <c r="M65" s="158"/>
      <c r="N65" s="158">
        <f>'将来負担比率（分子）の構造'!M$42</f>
        <v>283</v>
      </c>
      <c r="O65" s="158"/>
      <c r="P65" s="158"/>
    </row>
    <row r="66" spans="1:16" x14ac:dyDescent="0.2">
      <c r="A66" s="158" t="s">
        <v>31</v>
      </c>
      <c r="B66" s="158">
        <f>'将来負担比率（分子）の構造'!I$41</f>
        <v>30750</v>
      </c>
      <c r="C66" s="158"/>
      <c r="D66" s="158"/>
      <c r="E66" s="158">
        <f>'将来負担比率（分子）の構造'!J$41</f>
        <v>30586</v>
      </c>
      <c r="F66" s="158"/>
      <c r="G66" s="158"/>
      <c r="H66" s="158">
        <f>'将来負担比率（分子）の構造'!K$41</f>
        <v>31825</v>
      </c>
      <c r="I66" s="158"/>
      <c r="J66" s="158"/>
      <c r="K66" s="158">
        <f>'将来負担比率（分子）の構造'!L$41</f>
        <v>29886</v>
      </c>
      <c r="L66" s="158"/>
      <c r="M66" s="158"/>
      <c r="N66" s="158">
        <f>'将来負担比率（分子）の構造'!M$41</f>
        <v>32553</v>
      </c>
      <c r="O66" s="158"/>
      <c r="P66" s="158"/>
    </row>
    <row r="67" spans="1:16" x14ac:dyDescent="0.2">
      <c r="A67" s="158" t="s">
        <v>71</v>
      </c>
      <c r="B67" s="158" t="e">
        <f>NA()</f>
        <v>#N/A</v>
      </c>
      <c r="C67" s="158">
        <f>IF(ISNUMBER('将来負担比率（分子）の構造'!I$53), IF('将来負担比率（分子）の構造'!I$53 &lt; 0, 0, '将来負担比率（分子）の構造'!I$53), NA())</f>
        <v>2081</v>
      </c>
      <c r="D67" s="158" t="e">
        <f>NA()</f>
        <v>#N/A</v>
      </c>
      <c r="E67" s="158" t="e">
        <f>NA()</f>
        <v>#N/A</v>
      </c>
      <c r="F67" s="158">
        <f>IF(ISNUMBER('将来負担比率（分子）の構造'!J$53), IF('将来負担比率（分子）の構造'!J$53 &lt; 0, 0, '将来負担比率（分子）の構造'!J$53), NA())</f>
        <v>0</v>
      </c>
      <c r="G67" s="158" t="e">
        <f>NA()</f>
        <v>#N/A</v>
      </c>
      <c r="H67" s="158" t="e">
        <f>NA()</f>
        <v>#N/A</v>
      </c>
      <c r="I67" s="158">
        <f>IF(ISNUMBER('将来負担比率（分子）の構造'!K$53), IF('将来負担比率（分子）の構造'!K$53 &lt; 0, 0, '将来負担比率（分子）の構造'!K$53), NA())</f>
        <v>0</v>
      </c>
      <c r="J67" s="158" t="e">
        <f>NA()</f>
        <v>#N/A</v>
      </c>
      <c r="K67" s="158" t="e">
        <f>NA()</f>
        <v>#N/A</v>
      </c>
      <c r="L67" s="158">
        <f>IF(ISNUMBER('将来負担比率（分子）の構造'!L$53), IF('将来負担比率（分子）の構造'!L$53 &lt; 0, 0, '将来負担比率（分子）の構造'!L$53), NA())</f>
        <v>0</v>
      </c>
      <c r="M67" s="158" t="e">
        <f>NA()</f>
        <v>#N/A</v>
      </c>
      <c r="N67" s="158" t="e">
        <f>NA()</f>
        <v>#N/A</v>
      </c>
      <c r="O67" s="158">
        <f>IF(ISNUMBER('将来負担比率（分子）の構造'!M$53), IF('将来負担比率（分子）の構造'!M$53 &lt; 0, 0, '将来負担比率（分子）の構造'!M$53), NA())</f>
        <v>0</v>
      </c>
      <c r="P67" s="158" t="e">
        <f>NA()</f>
        <v>#N/A</v>
      </c>
    </row>
    <row r="70" spans="1:16" x14ac:dyDescent="0.2">
      <c r="A70" s="160" t="s">
        <v>72</v>
      </c>
      <c r="B70" s="160"/>
      <c r="C70" s="160"/>
      <c r="D70" s="160"/>
      <c r="E70" s="160"/>
      <c r="F70" s="160"/>
    </row>
    <row r="71" spans="1:16" x14ac:dyDescent="0.2">
      <c r="A71" s="161"/>
      <c r="B71" s="161" t="e">
        <f>#REF!</f>
        <v>#REF!</v>
      </c>
      <c r="C71" s="161" t="e">
        <f>#REF!</f>
        <v>#REF!</v>
      </c>
      <c r="D71" s="161" t="e">
        <f>#REF!</f>
        <v>#REF!</v>
      </c>
    </row>
    <row r="72" spans="1:16" x14ac:dyDescent="0.2">
      <c r="A72" s="161" t="s">
        <v>73</v>
      </c>
      <c r="B72" s="162" t="e">
        <f>#REF!</f>
        <v>#REF!</v>
      </c>
      <c r="C72" s="162" t="e">
        <f>#REF!</f>
        <v>#REF!</v>
      </c>
      <c r="D72" s="162" t="e">
        <f>#REF!</f>
        <v>#REF!</v>
      </c>
    </row>
    <row r="73" spans="1:16" x14ac:dyDescent="0.2">
      <c r="A73" s="161" t="s">
        <v>74</v>
      </c>
      <c r="B73" s="162" t="e">
        <f>#REF!</f>
        <v>#REF!</v>
      </c>
      <c r="C73" s="162" t="e">
        <f>#REF!</f>
        <v>#REF!</v>
      </c>
      <c r="D73" s="162" t="e">
        <f>#REF!</f>
        <v>#REF!</v>
      </c>
    </row>
    <row r="74" spans="1:16" x14ac:dyDescent="0.2">
      <c r="A74" s="161" t="s">
        <v>75</v>
      </c>
      <c r="B74" s="162" t="e">
        <f>#REF!</f>
        <v>#REF!</v>
      </c>
      <c r="C74" s="162" t="e">
        <f>#REF!</f>
        <v>#REF!</v>
      </c>
      <c r="D74" s="162" t="e">
        <f>#REF!</f>
        <v>#REF!</v>
      </c>
    </row>
  </sheetData>
  <sheetProtection algorithmName="SHA-512" hashValue="/lttMhWmNI4q9DmWSJq/xyQQdLnmEefpipZkYci92/noVQu/zrQyJge4n0F5ySzsbyxd2hJUaACf66JUMLKwQA==" saltValue="KHKXIn6+1UDjA2Aqmr10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election activeCell="CR34" sqref="CR34:CY34"/>
    </sheetView>
  </sheetViews>
  <sheetFormatPr defaultColWidth="0" defaultRowHeight="11.25" customHeight="1" zeroHeight="1" x14ac:dyDescent="0.2"/>
  <cols>
    <col min="1" max="1" width="1.6640625" style="197" customWidth="1"/>
    <col min="2" max="2" width="2.33203125" style="197" customWidth="1"/>
    <col min="3" max="16" width="2.6640625" style="197" customWidth="1"/>
    <col min="17" max="17" width="2.33203125" style="197" customWidth="1"/>
    <col min="18" max="95" width="1.6640625" style="197" customWidth="1"/>
    <col min="96" max="133" width="1.6640625" style="209" customWidth="1"/>
    <col min="134" max="143" width="1.6640625" style="197" customWidth="1"/>
    <col min="144" max="16384" width="0" style="197" hidden="1"/>
  </cols>
  <sheetData>
    <row r="1" spans="2:143" ht="22.5" customHeight="1" thickBot="1" x14ac:dyDescent="0.25">
      <c r="B1" s="195"/>
      <c r="C1" s="196"/>
      <c r="D1" s="196"/>
      <c r="E1" s="196"/>
      <c r="F1" s="196"/>
      <c r="G1" s="196"/>
      <c r="H1" s="196"/>
      <c r="I1" s="196"/>
      <c r="J1" s="196"/>
      <c r="K1" s="196"/>
      <c r="L1" s="196"/>
      <c r="M1" s="196"/>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717" t="s">
        <v>202</v>
      </c>
      <c r="DI1" s="718"/>
      <c r="DJ1" s="718"/>
      <c r="DK1" s="718"/>
      <c r="DL1" s="718"/>
      <c r="DM1" s="718"/>
      <c r="DN1" s="719"/>
      <c r="DO1" s="197"/>
      <c r="DP1" s="717" t="s">
        <v>203</v>
      </c>
      <c r="DQ1" s="718"/>
      <c r="DR1" s="718"/>
      <c r="DS1" s="718"/>
      <c r="DT1" s="718"/>
      <c r="DU1" s="718"/>
      <c r="DV1" s="718"/>
      <c r="DW1" s="718"/>
      <c r="DX1" s="718"/>
      <c r="DY1" s="718"/>
      <c r="DZ1" s="718"/>
      <c r="EA1" s="718"/>
      <c r="EB1" s="718"/>
      <c r="EC1" s="719"/>
      <c r="ED1" s="196"/>
      <c r="EE1" s="196"/>
      <c r="EF1" s="196"/>
      <c r="EG1" s="196"/>
      <c r="EH1" s="196"/>
      <c r="EI1" s="196"/>
      <c r="EJ1" s="196"/>
      <c r="EK1" s="196"/>
      <c r="EL1" s="196"/>
      <c r="EM1" s="196"/>
    </row>
    <row r="2" spans="2:143" ht="22.5" customHeight="1" x14ac:dyDescent="0.2">
      <c r="B2" s="198" t="s">
        <v>204</v>
      </c>
      <c r="R2" s="199"/>
      <c r="S2" s="199"/>
      <c r="T2" s="199"/>
      <c r="U2" s="199"/>
      <c r="V2" s="199"/>
      <c r="W2" s="199"/>
      <c r="X2" s="199"/>
      <c r="Y2" s="199"/>
      <c r="Z2" s="199"/>
      <c r="AA2" s="199"/>
      <c r="AB2" s="199"/>
      <c r="AC2" s="199"/>
      <c r="AE2" s="200"/>
      <c r="AF2" s="200"/>
      <c r="AG2" s="200"/>
      <c r="AH2" s="200"/>
      <c r="AI2" s="200"/>
      <c r="AJ2" s="199"/>
      <c r="AK2" s="199"/>
      <c r="AL2" s="199"/>
      <c r="AM2" s="199"/>
      <c r="AN2" s="199"/>
      <c r="AO2" s="199"/>
      <c r="AP2" s="199"/>
      <c r="CD2" s="196"/>
      <c r="CE2" s="196"/>
      <c r="CF2" s="196"/>
      <c r="CG2" s="196"/>
      <c r="CH2" s="196"/>
      <c r="CI2" s="196"/>
      <c r="CJ2" s="196"/>
      <c r="CK2" s="196"/>
      <c r="CL2" s="196"/>
      <c r="CM2" s="196"/>
      <c r="CN2" s="196"/>
      <c r="CO2" s="196"/>
      <c r="CP2" s="196"/>
      <c r="CQ2" s="196"/>
      <c r="CR2" s="196"/>
      <c r="CS2" s="196"/>
      <c r="CT2" s="196"/>
      <c r="CU2" s="196"/>
      <c r="CV2" s="196"/>
      <c r="CW2" s="196"/>
      <c r="CX2" s="196"/>
      <c r="CY2" s="196"/>
      <c r="CZ2" s="196"/>
      <c r="DA2" s="196"/>
      <c r="DB2" s="196"/>
      <c r="DC2" s="196"/>
      <c r="DD2" s="196"/>
      <c r="DE2" s="196"/>
      <c r="DF2" s="196"/>
      <c r="DG2" s="196"/>
      <c r="DH2" s="196"/>
      <c r="DI2" s="196"/>
      <c r="DJ2" s="196"/>
      <c r="DK2" s="196"/>
      <c r="DL2" s="196"/>
      <c r="DM2" s="196"/>
      <c r="DN2" s="196"/>
      <c r="DO2" s="196"/>
      <c r="DP2" s="196"/>
      <c r="DQ2" s="196"/>
      <c r="DR2" s="196"/>
      <c r="DS2" s="196"/>
      <c r="DT2" s="196"/>
      <c r="DU2" s="196"/>
      <c r="DV2" s="196"/>
      <c r="DW2" s="196"/>
      <c r="DX2" s="196"/>
      <c r="DY2" s="196"/>
      <c r="DZ2" s="196"/>
      <c r="EA2" s="196"/>
      <c r="EB2" s="196"/>
      <c r="EC2" s="196"/>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8767001</v>
      </c>
      <c r="S5" s="677"/>
      <c r="T5" s="677"/>
      <c r="U5" s="677"/>
      <c r="V5" s="677"/>
      <c r="W5" s="677"/>
      <c r="X5" s="677"/>
      <c r="Y5" s="702"/>
      <c r="Z5" s="715">
        <v>23.8</v>
      </c>
      <c r="AA5" s="715"/>
      <c r="AB5" s="715"/>
      <c r="AC5" s="715"/>
      <c r="AD5" s="716">
        <v>8307245</v>
      </c>
      <c r="AE5" s="716"/>
      <c r="AF5" s="716"/>
      <c r="AG5" s="716"/>
      <c r="AH5" s="716"/>
      <c r="AI5" s="716"/>
      <c r="AJ5" s="716"/>
      <c r="AK5" s="716"/>
      <c r="AL5" s="703">
        <v>45.1</v>
      </c>
      <c r="AM5" s="685"/>
      <c r="AN5" s="685"/>
      <c r="AO5" s="704"/>
      <c r="AP5" s="679" t="s">
        <v>216</v>
      </c>
      <c r="AQ5" s="680"/>
      <c r="AR5" s="680"/>
      <c r="AS5" s="680"/>
      <c r="AT5" s="680"/>
      <c r="AU5" s="680"/>
      <c r="AV5" s="680"/>
      <c r="AW5" s="680"/>
      <c r="AX5" s="680"/>
      <c r="AY5" s="680"/>
      <c r="AZ5" s="680"/>
      <c r="BA5" s="680"/>
      <c r="BB5" s="680"/>
      <c r="BC5" s="680"/>
      <c r="BD5" s="680"/>
      <c r="BE5" s="680"/>
      <c r="BF5" s="681"/>
      <c r="BG5" s="621">
        <v>8287040</v>
      </c>
      <c r="BH5" s="622"/>
      <c r="BI5" s="622"/>
      <c r="BJ5" s="622"/>
      <c r="BK5" s="622"/>
      <c r="BL5" s="622"/>
      <c r="BM5" s="622"/>
      <c r="BN5" s="623"/>
      <c r="BO5" s="659">
        <v>94.5</v>
      </c>
      <c r="BP5" s="659"/>
      <c r="BQ5" s="659"/>
      <c r="BR5" s="659"/>
      <c r="BS5" s="660">
        <v>85892</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298451</v>
      </c>
      <c r="S6" s="622"/>
      <c r="T6" s="622"/>
      <c r="U6" s="622"/>
      <c r="V6" s="622"/>
      <c r="W6" s="622"/>
      <c r="X6" s="622"/>
      <c r="Y6" s="623"/>
      <c r="Z6" s="659">
        <v>0.8</v>
      </c>
      <c r="AA6" s="659"/>
      <c r="AB6" s="659"/>
      <c r="AC6" s="659"/>
      <c r="AD6" s="660">
        <v>298451</v>
      </c>
      <c r="AE6" s="660"/>
      <c r="AF6" s="660"/>
      <c r="AG6" s="660"/>
      <c r="AH6" s="660"/>
      <c r="AI6" s="660"/>
      <c r="AJ6" s="660"/>
      <c r="AK6" s="660"/>
      <c r="AL6" s="624">
        <v>1.6</v>
      </c>
      <c r="AM6" s="625"/>
      <c r="AN6" s="625"/>
      <c r="AO6" s="661"/>
      <c r="AP6" s="618" t="s">
        <v>221</v>
      </c>
      <c r="AQ6" s="619"/>
      <c r="AR6" s="619"/>
      <c r="AS6" s="619"/>
      <c r="AT6" s="619"/>
      <c r="AU6" s="619"/>
      <c r="AV6" s="619"/>
      <c r="AW6" s="619"/>
      <c r="AX6" s="619"/>
      <c r="AY6" s="619"/>
      <c r="AZ6" s="619"/>
      <c r="BA6" s="619"/>
      <c r="BB6" s="619"/>
      <c r="BC6" s="619"/>
      <c r="BD6" s="619"/>
      <c r="BE6" s="619"/>
      <c r="BF6" s="620"/>
      <c r="BG6" s="621">
        <v>8287040</v>
      </c>
      <c r="BH6" s="622"/>
      <c r="BI6" s="622"/>
      <c r="BJ6" s="622"/>
      <c r="BK6" s="622"/>
      <c r="BL6" s="622"/>
      <c r="BM6" s="622"/>
      <c r="BN6" s="623"/>
      <c r="BO6" s="659">
        <v>94.5</v>
      </c>
      <c r="BP6" s="659"/>
      <c r="BQ6" s="659"/>
      <c r="BR6" s="659"/>
      <c r="BS6" s="660">
        <v>85892</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307549</v>
      </c>
      <c r="CS6" s="622"/>
      <c r="CT6" s="622"/>
      <c r="CU6" s="622"/>
      <c r="CV6" s="622"/>
      <c r="CW6" s="622"/>
      <c r="CX6" s="622"/>
      <c r="CY6" s="623"/>
      <c r="CZ6" s="703">
        <v>0.9</v>
      </c>
      <c r="DA6" s="685"/>
      <c r="DB6" s="685"/>
      <c r="DC6" s="705"/>
      <c r="DD6" s="627" t="s">
        <v>122</v>
      </c>
      <c r="DE6" s="622"/>
      <c r="DF6" s="622"/>
      <c r="DG6" s="622"/>
      <c r="DH6" s="622"/>
      <c r="DI6" s="622"/>
      <c r="DJ6" s="622"/>
      <c r="DK6" s="622"/>
      <c r="DL6" s="622"/>
      <c r="DM6" s="622"/>
      <c r="DN6" s="622"/>
      <c r="DO6" s="622"/>
      <c r="DP6" s="623"/>
      <c r="DQ6" s="627">
        <v>307549</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4746</v>
      </c>
      <c r="S7" s="622"/>
      <c r="T7" s="622"/>
      <c r="U7" s="622"/>
      <c r="V7" s="622"/>
      <c r="W7" s="622"/>
      <c r="X7" s="622"/>
      <c r="Y7" s="623"/>
      <c r="Z7" s="659">
        <v>0</v>
      </c>
      <c r="AA7" s="659"/>
      <c r="AB7" s="659"/>
      <c r="AC7" s="659"/>
      <c r="AD7" s="660">
        <v>4746</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3504480</v>
      </c>
      <c r="BH7" s="622"/>
      <c r="BI7" s="622"/>
      <c r="BJ7" s="622"/>
      <c r="BK7" s="622"/>
      <c r="BL7" s="622"/>
      <c r="BM7" s="622"/>
      <c r="BN7" s="623"/>
      <c r="BO7" s="659">
        <v>40</v>
      </c>
      <c r="BP7" s="659"/>
      <c r="BQ7" s="659"/>
      <c r="BR7" s="659"/>
      <c r="BS7" s="660">
        <v>85892</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9550244</v>
      </c>
      <c r="CS7" s="622"/>
      <c r="CT7" s="622"/>
      <c r="CU7" s="622"/>
      <c r="CV7" s="622"/>
      <c r="CW7" s="622"/>
      <c r="CX7" s="622"/>
      <c r="CY7" s="623"/>
      <c r="CZ7" s="659">
        <v>26.9</v>
      </c>
      <c r="DA7" s="659"/>
      <c r="DB7" s="659"/>
      <c r="DC7" s="659"/>
      <c r="DD7" s="627">
        <v>5428795</v>
      </c>
      <c r="DE7" s="622"/>
      <c r="DF7" s="622"/>
      <c r="DG7" s="622"/>
      <c r="DH7" s="622"/>
      <c r="DI7" s="622"/>
      <c r="DJ7" s="622"/>
      <c r="DK7" s="622"/>
      <c r="DL7" s="622"/>
      <c r="DM7" s="622"/>
      <c r="DN7" s="622"/>
      <c r="DO7" s="622"/>
      <c r="DP7" s="623"/>
      <c r="DQ7" s="627">
        <v>3777612</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66172</v>
      </c>
      <c r="S8" s="622"/>
      <c r="T8" s="622"/>
      <c r="U8" s="622"/>
      <c r="V8" s="622"/>
      <c r="W8" s="622"/>
      <c r="X8" s="622"/>
      <c r="Y8" s="623"/>
      <c r="Z8" s="659">
        <v>0.2</v>
      </c>
      <c r="AA8" s="659"/>
      <c r="AB8" s="659"/>
      <c r="AC8" s="659"/>
      <c r="AD8" s="660">
        <v>66172</v>
      </c>
      <c r="AE8" s="660"/>
      <c r="AF8" s="660"/>
      <c r="AG8" s="660"/>
      <c r="AH8" s="660"/>
      <c r="AI8" s="660"/>
      <c r="AJ8" s="660"/>
      <c r="AK8" s="660"/>
      <c r="AL8" s="624">
        <v>0.4</v>
      </c>
      <c r="AM8" s="625"/>
      <c r="AN8" s="625"/>
      <c r="AO8" s="661"/>
      <c r="AP8" s="618" t="s">
        <v>227</v>
      </c>
      <c r="AQ8" s="619"/>
      <c r="AR8" s="619"/>
      <c r="AS8" s="619"/>
      <c r="AT8" s="619"/>
      <c r="AU8" s="619"/>
      <c r="AV8" s="619"/>
      <c r="AW8" s="619"/>
      <c r="AX8" s="619"/>
      <c r="AY8" s="619"/>
      <c r="AZ8" s="619"/>
      <c r="BA8" s="619"/>
      <c r="BB8" s="619"/>
      <c r="BC8" s="619"/>
      <c r="BD8" s="619"/>
      <c r="BE8" s="619"/>
      <c r="BF8" s="620"/>
      <c r="BG8" s="621">
        <v>113533</v>
      </c>
      <c r="BH8" s="622"/>
      <c r="BI8" s="622"/>
      <c r="BJ8" s="622"/>
      <c r="BK8" s="622"/>
      <c r="BL8" s="622"/>
      <c r="BM8" s="622"/>
      <c r="BN8" s="623"/>
      <c r="BO8" s="659">
        <v>1.3</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12471222</v>
      </c>
      <c r="CS8" s="622"/>
      <c r="CT8" s="622"/>
      <c r="CU8" s="622"/>
      <c r="CV8" s="622"/>
      <c r="CW8" s="622"/>
      <c r="CX8" s="622"/>
      <c r="CY8" s="623"/>
      <c r="CZ8" s="659">
        <v>35.1</v>
      </c>
      <c r="DA8" s="659"/>
      <c r="DB8" s="659"/>
      <c r="DC8" s="659"/>
      <c r="DD8" s="627">
        <v>9632</v>
      </c>
      <c r="DE8" s="622"/>
      <c r="DF8" s="622"/>
      <c r="DG8" s="622"/>
      <c r="DH8" s="622"/>
      <c r="DI8" s="622"/>
      <c r="DJ8" s="622"/>
      <c r="DK8" s="622"/>
      <c r="DL8" s="622"/>
      <c r="DM8" s="622"/>
      <c r="DN8" s="622"/>
      <c r="DO8" s="622"/>
      <c r="DP8" s="623"/>
      <c r="DQ8" s="627">
        <v>6362925</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107858</v>
      </c>
      <c r="S9" s="622"/>
      <c r="T9" s="622"/>
      <c r="U9" s="622"/>
      <c r="V9" s="622"/>
      <c r="W9" s="622"/>
      <c r="X9" s="622"/>
      <c r="Y9" s="623"/>
      <c r="Z9" s="659">
        <v>0.3</v>
      </c>
      <c r="AA9" s="659"/>
      <c r="AB9" s="659"/>
      <c r="AC9" s="659"/>
      <c r="AD9" s="660">
        <v>107858</v>
      </c>
      <c r="AE9" s="660"/>
      <c r="AF9" s="660"/>
      <c r="AG9" s="660"/>
      <c r="AH9" s="660"/>
      <c r="AI9" s="660"/>
      <c r="AJ9" s="660"/>
      <c r="AK9" s="660"/>
      <c r="AL9" s="624">
        <v>0.6</v>
      </c>
      <c r="AM9" s="625"/>
      <c r="AN9" s="625"/>
      <c r="AO9" s="661"/>
      <c r="AP9" s="618" t="s">
        <v>230</v>
      </c>
      <c r="AQ9" s="619"/>
      <c r="AR9" s="619"/>
      <c r="AS9" s="619"/>
      <c r="AT9" s="619"/>
      <c r="AU9" s="619"/>
      <c r="AV9" s="619"/>
      <c r="AW9" s="619"/>
      <c r="AX9" s="619"/>
      <c r="AY9" s="619"/>
      <c r="AZ9" s="619"/>
      <c r="BA9" s="619"/>
      <c r="BB9" s="619"/>
      <c r="BC9" s="619"/>
      <c r="BD9" s="619"/>
      <c r="BE9" s="619"/>
      <c r="BF9" s="620"/>
      <c r="BG9" s="621">
        <v>2924329</v>
      </c>
      <c r="BH9" s="622"/>
      <c r="BI9" s="622"/>
      <c r="BJ9" s="622"/>
      <c r="BK9" s="622"/>
      <c r="BL9" s="622"/>
      <c r="BM9" s="622"/>
      <c r="BN9" s="623"/>
      <c r="BO9" s="659">
        <v>33.4</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2120959</v>
      </c>
      <c r="CS9" s="622"/>
      <c r="CT9" s="622"/>
      <c r="CU9" s="622"/>
      <c r="CV9" s="622"/>
      <c r="CW9" s="622"/>
      <c r="CX9" s="622"/>
      <c r="CY9" s="623"/>
      <c r="CZ9" s="659">
        <v>6</v>
      </c>
      <c r="DA9" s="659"/>
      <c r="DB9" s="659"/>
      <c r="DC9" s="659"/>
      <c r="DD9" s="627">
        <v>47185</v>
      </c>
      <c r="DE9" s="622"/>
      <c r="DF9" s="622"/>
      <c r="DG9" s="622"/>
      <c r="DH9" s="622"/>
      <c r="DI9" s="622"/>
      <c r="DJ9" s="622"/>
      <c r="DK9" s="622"/>
      <c r="DL9" s="622"/>
      <c r="DM9" s="622"/>
      <c r="DN9" s="622"/>
      <c r="DO9" s="622"/>
      <c r="DP9" s="623"/>
      <c r="DQ9" s="627">
        <v>1839339</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167430</v>
      </c>
      <c r="BH10" s="622"/>
      <c r="BI10" s="622"/>
      <c r="BJ10" s="622"/>
      <c r="BK10" s="622"/>
      <c r="BL10" s="622"/>
      <c r="BM10" s="622"/>
      <c r="BN10" s="623"/>
      <c r="BO10" s="659">
        <v>1.9</v>
      </c>
      <c r="BP10" s="659"/>
      <c r="BQ10" s="659"/>
      <c r="BR10" s="659"/>
      <c r="BS10" s="660" t="s">
        <v>122</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84291</v>
      </c>
      <c r="CS10" s="622"/>
      <c r="CT10" s="622"/>
      <c r="CU10" s="622"/>
      <c r="CV10" s="622"/>
      <c r="CW10" s="622"/>
      <c r="CX10" s="622"/>
      <c r="CY10" s="623"/>
      <c r="CZ10" s="659">
        <v>0.2</v>
      </c>
      <c r="DA10" s="659"/>
      <c r="DB10" s="659"/>
      <c r="DC10" s="659"/>
      <c r="DD10" s="627" t="s">
        <v>122</v>
      </c>
      <c r="DE10" s="622"/>
      <c r="DF10" s="622"/>
      <c r="DG10" s="622"/>
      <c r="DH10" s="622"/>
      <c r="DI10" s="622"/>
      <c r="DJ10" s="622"/>
      <c r="DK10" s="622"/>
      <c r="DL10" s="622"/>
      <c r="DM10" s="622"/>
      <c r="DN10" s="622"/>
      <c r="DO10" s="622"/>
      <c r="DP10" s="623"/>
      <c r="DQ10" s="627">
        <v>34291</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1767478</v>
      </c>
      <c r="S11" s="622"/>
      <c r="T11" s="622"/>
      <c r="U11" s="622"/>
      <c r="V11" s="622"/>
      <c r="W11" s="622"/>
      <c r="X11" s="622"/>
      <c r="Y11" s="623"/>
      <c r="Z11" s="624">
        <v>4.8</v>
      </c>
      <c r="AA11" s="625"/>
      <c r="AB11" s="625"/>
      <c r="AC11" s="626"/>
      <c r="AD11" s="627">
        <v>1767478</v>
      </c>
      <c r="AE11" s="622"/>
      <c r="AF11" s="622"/>
      <c r="AG11" s="622"/>
      <c r="AH11" s="622"/>
      <c r="AI11" s="622"/>
      <c r="AJ11" s="622"/>
      <c r="AK11" s="623"/>
      <c r="AL11" s="624">
        <v>9.6</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299188</v>
      </c>
      <c r="BH11" s="622"/>
      <c r="BI11" s="622"/>
      <c r="BJ11" s="622"/>
      <c r="BK11" s="622"/>
      <c r="BL11" s="622"/>
      <c r="BM11" s="622"/>
      <c r="BN11" s="623"/>
      <c r="BO11" s="659">
        <v>3.4</v>
      </c>
      <c r="BP11" s="659"/>
      <c r="BQ11" s="659"/>
      <c r="BR11" s="659"/>
      <c r="BS11" s="660">
        <v>85892</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855909</v>
      </c>
      <c r="CS11" s="622"/>
      <c r="CT11" s="622"/>
      <c r="CU11" s="622"/>
      <c r="CV11" s="622"/>
      <c r="CW11" s="622"/>
      <c r="CX11" s="622"/>
      <c r="CY11" s="623"/>
      <c r="CZ11" s="659">
        <v>2.4</v>
      </c>
      <c r="DA11" s="659"/>
      <c r="DB11" s="659"/>
      <c r="DC11" s="659"/>
      <c r="DD11" s="627">
        <v>142542</v>
      </c>
      <c r="DE11" s="622"/>
      <c r="DF11" s="622"/>
      <c r="DG11" s="622"/>
      <c r="DH11" s="622"/>
      <c r="DI11" s="622"/>
      <c r="DJ11" s="622"/>
      <c r="DK11" s="622"/>
      <c r="DL11" s="622"/>
      <c r="DM11" s="622"/>
      <c r="DN11" s="622"/>
      <c r="DO11" s="622"/>
      <c r="DP11" s="623"/>
      <c r="DQ11" s="627">
        <v>642893</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59702</v>
      </c>
      <c r="S12" s="622"/>
      <c r="T12" s="622"/>
      <c r="U12" s="622"/>
      <c r="V12" s="622"/>
      <c r="W12" s="622"/>
      <c r="X12" s="622"/>
      <c r="Y12" s="623"/>
      <c r="Z12" s="659">
        <v>0.2</v>
      </c>
      <c r="AA12" s="659"/>
      <c r="AB12" s="659"/>
      <c r="AC12" s="659"/>
      <c r="AD12" s="660">
        <v>59702</v>
      </c>
      <c r="AE12" s="660"/>
      <c r="AF12" s="660"/>
      <c r="AG12" s="660"/>
      <c r="AH12" s="660"/>
      <c r="AI12" s="660"/>
      <c r="AJ12" s="660"/>
      <c r="AK12" s="660"/>
      <c r="AL12" s="624">
        <v>0.3</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4083980</v>
      </c>
      <c r="BH12" s="622"/>
      <c r="BI12" s="622"/>
      <c r="BJ12" s="622"/>
      <c r="BK12" s="622"/>
      <c r="BL12" s="622"/>
      <c r="BM12" s="622"/>
      <c r="BN12" s="623"/>
      <c r="BO12" s="659">
        <v>46.6</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278108</v>
      </c>
      <c r="CS12" s="622"/>
      <c r="CT12" s="622"/>
      <c r="CU12" s="622"/>
      <c r="CV12" s="622"/>
      <c r="CW12" s="622"/>
      <c r="CX12" s="622"/>
      <c r="CY12" s="623"/>
      <c r="CZ12" s="659">
        <v>0.8</v>
      </c>
      <c r="DA12" s="659"/>
      <c r="DB12" s="659"/>
      <c r="DC12" s="659"/>
      <c r="DD12" s="627" t="s">
        <v>122</v>
      </c>
      <c r="DE12" s="622"/>
      <c r="DF12" s="622"/>
      <c r="DG12" s="622"/>
      <c r="DH12" s="622"/>
      <c r="DI12" s="622"/>
      <c r="DJ12" s="622"/>
      <c r="DK12" s="622"/>
      <c r="DL12" s="622"/>
      <c r="DM12" s="622"/>
      <c r="DN12" s="622"/>
      <c r="DO12" s="622"/>
      <c r="DP12" s="623"/>
      <c r="DQ12" s="627">
        <v>272818</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4062795</v>
      </c>
      <c r="BH13" s="622"/>
      <c r="BI13" s="622"/>
      <c r="BJ13" s="622"/>
      <c r="BK13" s="622"/>
      <c r="BL13" s="622"/>
      <c r="BM13" s="622"/>
      <c r="BN13" s="623"/>
      <c r="BO13" s="659">
        <v>46.3</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1849344</v>
      </c>
      <c r="CS13" s="622"/>
      <c r="CT13" s="622"/>
      <c r="CU13" s="622"/>
      <c r="CV13" s="622"/>
      <c r="CW13" s="622"/>
      <c r="CX13" s="622"/>
      <c r="CY13" s="623"/>
      <c r="CZ13" s="659">
        <v>5.2</v>
      </c>
      <c r="DA13" s="659"/>
      <c r="DB13" s="659"/>
      <c r="DC13" s="659"/>
      <c r="DD13" s="627">
        <v>640515</v>
      </c>
      <c r="DE13" s="622"/>
      <c r="DF13" s="622"/>
      <c r="DG13" s="622"/>
      <c r="DH13" s="622"/>
      <c r="DI13" s="622"/>
      <c r="DJ13" s="622"/>
      <c r="DK13" s="622"/>
      <c r="DL13" s="622"/>
      <c r="DM13" s="622"/>
      <c r="DN13" s="622"/>
      <c r="DO13" s="622"/>
      <c r="DP13" s="623"/>
      <c r="DQ13" s="627">
        <v>1371559</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288530</v>
      </c>
      <c r="BH14" s="622"/>
      <c r="BI14" s="622"/>
      <c r="BJ14" s="622"/>
      <c r="BK14" s="622"/>
      <c r="BL14" s="622"/>
      <c r="BM14" s="622"/>
      <c r="BN14" s="623"/>
      <c r="BO14" s="659">
        <v>3.3</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1391390</v>
      </c>
      <c r="CS14" s="622"/>
      <c r="CT14" s="622"/>
      <c r="CU14" s="622"/>
      <c r="CV14" s="622"/>
      <c r="CW14" s="622"/>
      <c r="CX14" s="622"/>
      <c r="CY14" s="623"/>
      <c r="CZ14" s="659">
        <v>3.9</v>
      </c>
      <c r="DA14" s="659"/>
      <c r="DB14" s="659"/>
      <c r="DC14" s="659"/>
      <c r="DD14" s="627">
        <v>199751</v>
      </c>
      <c r="DE14" s="622"/>
      <c r="DF14" s="622"/>
      <c r="DG14" s="622"/>
      <c r="DH14" s="622"/>
      <c r="DI14" s="622"/>
      <c r="DJ14" s="622"/>
      <c r="DK14" s="622"/>
      <c r="DL14" s="622"/>
      <c r="DM14" s="622"/>
      <c r="DN14" s="622"/>
      <c r="DO14" s="622"/>
      <c r="DP14" s="623"/>
      <c r="DQ14" s="627">
        <v>1124920</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v>36380</v>
      </c>
      <c r="S15" s="622"/>
      <c r="T15" s="622"/>
      <c r="U15" s="622"/>
      <c r="V15" s="622"/>
      <c r="W15" s="622"/>
      <c r="X15" s="622"/>
      <c r="Y15" s="623"/>
      <c r="Z15" s="659">
        <v>0.1</v>
      </c>
      <c r="AA15" s="659"/>
      <c r="AB15" s="659"/>
      <c r="AC15" s="659"/>
      <c r="AD15" s="660">
        <v>36380</v>
      </c>
      <c r="AE15" s="660"/>
      <c r="AF15" s="660"/>
      <c r="AG15" s="660"/>
      <c r="AH15" s="660"/>
      <c r="AI15" s="660"/>
      <c r="AJ15" s="660"/>
      <c r="AK15" s="660"/>
      <c r="AL15" s="624">
        <v>0.2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410050</v>
      </c>
      <c r="BH15" s="622"/>
      <c r="BI15" s="622"/>
      <c r="BJ15" s="622"/>
      <c r="BK15" s="622"/>
      <c r="BL15" s="622"/>
      <c r="BM15" s="622"/>
      <c r="BN15" s="623"/>
      <c r="BO15" s="659">
        <v>4.7</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3928357</v>
      </c>
      <c r="CS15" s="622"/>
      <c r="CT15" s="622"/>
      <c r="CU15" s="622"/>
      <c r="CV15" s="622"/>
      <c r="CW15" s="622"/>
      <c r="CX15" s="622"/>
      <c r="CY15" s="623"/>
      <c r="CZ15" s="659">
        <v>11.1</v>
      </c>
      <c r="DA15" s="659"/>
      <c r="DB15" s="659"/>
      <c r="DC15" s="659"/>
      <c r="DD15" s="627">
        <v>41723</v>
      </c>
      <c r="DE15" s="622"/>
      <c r="DF15" s="622"/>
      <c r="DG15" s="622"/>
      <c r="DH15" s="622"/>
      <c r="DI15" s="622"/>
      <c r="DJ15" s="622"/>
      <c r="DK15" s="622"/>
      <c r="DL15" s="622"/>
      <c r="DM15" s="622"/>
      <c r="DN15" s="622"/>
      <c r="DO15" s="622"/>
      <c r="DP15" s="623"/>
      <c r="DQ15" s="627">
        <v>3360950</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153761</v>
      </c>
      <c r="S16" s="622"/>
      <c r="T16" s="622"/>
      <c r="U16" s="622"/>
      <c r="V16" s="622"/>
      <c r="W16" s="622"/>
      <c r="X16" s="622"/>
      <c r="Y16" s="623"/>
      <c r="Z16" s="659">
        <v>0.4</v>
      </c>
      <c r="AA16" s="659"/>
      <c r="AB16" s="659"/>
      <c r="AC16" s="659"/>
      <c r="AD16" s="660">
        <v>153761</v>
      </c>
      <c r="AE16" s="660"/>
      <c r="AF16" s="660"/>
      <c r="AG16" s="660"/>
      <c r="AH16" s="660"/>
      <c r="AI16" s="660"/>
      <c r="AJ16" s="660"/>
      <c r="AK16" s="660"/>
      <c r="AL16" s="624">
        <v>0.8</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1210</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v>1089</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429309</v>
      </c>
      <c r="S17" s="622"/>
      <c r="T17" s="622"/>
      <c r="U17" s="622"/>
      <c r="V17" s="622"/>
      <c r="W17" s="622"/>
      <c r="X17" s="622"/>
      <c r="Y17" s="623"/>
      <c r="Z17" s="659">
        <v>1.2</v>
      </c>
      <c r="AA17" s="659"/>
      <c r="AB17" s="659"/>
      <c r="AC17" s="659"/>
      <c r="AD17" s="660">
        <v>429309</v>
      </c>
      <c r="AE17" s="660"/>
      <c r="AF17" s="660"/>
      <c r="AG17" s="660"/>
      <c r="AH17" s="660"/>
      <c r="AI17" s="660"/>
      <c r="AJ17" s="660"/>
      <c r="AK17" s="660"/>
      <c r="AL17" s="624">
        <v>2.2999999999999998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2680837</v>
      </c>
      <c r="CS17" s="622"/>
      <c r="CT17" s="622"/>
      <c r="CU17" s="622"/>
      <c r="CV17" s="622"/>
      <c r="CW17" s="622"/>
      <c r="CX17" s="622"/>
      <c r="CY17" s="623"/>
      <c r="CZ17" s="659">
        <v>7.5</v>
      </c>
      <c r="DA17" s="659"/>
      <c r="DB17" s="659"/>
      <c r="DC17" s="659"/>
      <c r="DD17" s="627" t="s">
        <v>122</v>
      </c>
      <c r="DE17" s="622"/>
      <c r="DF17" s="622"/>
      <c r="DG17" s="622"/>
      <c r="DH17" s="622"/>
      <c r="DI17" s="622"/>
      <c r="DJ17" s="622"/>
      <c r="DK17" s="622"/>
      <c r="DL17" s="622"/>
      <c r="DM17" s="622"/>
      <c r="DN17" s="622"/>
      <c r="DO17" s="622"/>
      <c r="DP17" s="623"/>
      <c r="DQ17" s="627">
        <v>2669278</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109608</v>
      </c>
      <c r="S18" s="622"/>
      <c r="T18" s="622"/>
      <c r="U18" s="622"/>
      <c r="V18" s="622"/>
      <c r="W18" s="622"/>
      <c r="X18" s="622"/>
      <c r="Y18" s="623"/>
      <c r="Z18" s="659">
        <v>0.3</v>
      </c>
      <c r="AA18" s="659"/>
      <c r="AB18" s="659"/>
      <c r="AC18" s="659"/>
      <c r="AD18" s="660">
        <v>109608</v>
      </c>
      <c r="AE18" s="660"/>
      <c r="AF18" s="660"/>
      <c r="AG18" s="660"/>
      <c r="AH18" s="660"/>
      <c r="AI18" s="660"/>
      <c r="AJ18" s="660"/>
      <c r="AK18" s="660"/>
      <c r="AL18" s="624">
        <v>0.6</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314486</v>
      </c>
      <c r="S19" s="622"/>
      <c r="T19" s="622"/>
      <c r="U19" s="622"/>
      <c r="V19" s="622"/>
      <c r="W19" s="622"/>
      <c r="X19" s="622"/>
      <c r="Y19" s="623"/>
      <c r="Z19" s="659">
        <v>0.9</v>
      </c>
      <c r="AA19" s="659"/>
      <c r="AB19" s="659"/>
      <c r="AC19" s="659"/>
      <c r="AD19" s="660">
        <v>314486</v>
      </c>
      <c r="AE19" s="660"/>
      <c r="AF19" s="660"/>
      <c r="AG19" s="660"/>
      <c r="AH19" s="660"/>
      <c r="AI19" s="660"/>
      <c r="AJ19" s="660"/>
      <c r="AK19" s="660"/>
      <c r="AL19" s="624">
        <v>1.7</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479961</v>
      </c>
      <c r="BH19" s="622"/>
      <c r="BI19" s="622"/>
      <c r="BJ19" s="622"/>
      <c r="BK19" s="622"/>
      <c r="BL19" s="622"/>
      <c r="BM19" s="622"/>
      <c r="BN19" s="623"/>
      <c r="BO19" s="659">
        <v>5.5</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5215</v>
      </c>
      <c r="S20" s="622"/>
      <c r="T20" s="622"/>
      <c r="U20" s="622"/>
      <c r="V20" s="622"/>
      <c r="W20" s="622"/>
      <c r="X20" s="622"/>
      <c r="Y20" s="623"/>
      <c r="Z20" s="659">
        <v>0</v>
      </c>
      <c r="AA20" s="659"/>
      <c r="AB20" s="659"/>
      <c r="AC20" s="659"/>
      <c r="AD20" s="660">
        <v>5215</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479961</v>
      </c>
      <c r="BH20" s="622"/>
      <c r="BI20" s="622"/>
      <c r="BJ20" s="622"/>
      <c r="BK20" s="622"/>
      <c r="BL20" s="622"/>
      <c r="BM20" s="622"/>
      <c r="BN20" s="623"/>
      <c r="BO20" s="659">
        <v>5.5</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35519420</v>
      </c>
      <c r="CS20" s="622"/>
      <c r="CT20" s="622"/>
      <c r="CU20" s="622"/>
      <c r="CV20" s="622"/>
      <c r="CW20" s="622"/>
      <c r="CX20" s="622"/>
      <c r="CY20" s="623"/>
      <c r="CZ20" s="659">
        <v>100</v>
      </c>
      <c r="DA20" s="659"/>
      <c r="DB20" s="659"/>
      <c r="DC20" s="659"/>
      <c r="DD20" s="627">
        <v>6510143</v>
      </c>
      <c r="DE20" s="622"/>
      <c r="DF20" s="622"/>
      <c r="DG20" s="622"/>
      <c r="DH20" s="622"/>
      <c r="DI20" s="622"/>
      <c r="DJ20" s="622"/>
      <c r="DK20" s="622"/>
      <c r="DL20" s="622"/>
      <c r="DM20" s="622"/>
      <c r="DN20" s="622"/>
      <c r="DO20" s="622"/>
      <c r="DP20" s="623"/>
      <c r="DQ20" s="627">
        <v>21765223</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8093455</v>
      </c>
      <c r="S21" s="622"/>
      <c r="T21" s="622"/>
      <c r="U21" s="622"/>
      <c r="V21" s="622"/>
      <c r="W21" s="622"/>
      <c r="X21" s="622"/>
      <c r="Y21" s="623"/>
      <c r="Z21" s="659">
        <v>22</v>
      </c>
      <c r="AA21" s="659"/>
      <c r="AB21" s="659"/>
      <c r="AC21" s="659"/>
      <c r="AD21" s="660">
        <v>7162096</v>
      </c>
      <c r="AE21" s="660"/>
      <c r="AF21" s="660"/>
      <c r="AG21" s="660"/>
      <c r="AH21" s="660"/>
      <c r="AI21" s="660"/>
      <c r="AJ21" s="660"/>
      <c r="AK21" s="660"/>
      <c r="AL21" s="624">
        <v>38.9</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20205</v>
      </c>
      <c r="BH21" s="622"/>
      <c r="BI21" s="622"/>
      <c r="BJ21" s="622"/>
      <c r="BK21" s="622"/>
      <c r="BL21" s="622"/>
      <c r="BM21" s="622"/>
      <c r="BN21" s="623"/>
      <c r="BO21" s="659">
        <v>0.2</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7162096</v>
      </c>
      <c r="S22" s="622"/>
      <c r="T22" s="622"/>
      <c r="U22" s="622"/>
      <c r="V22" s="622"/>
      <c r="W22" s="622"/>
      <c r="X22" s="622"/>
      <c r="Y22" s="623"/>
      <c r="Z22" s="659">
        <v>19.399999999999999</v>
      </c>
      <c r="AA22" s="659"/>
      <c r="AB22" s="659"/>
      <c r="AC22" s="659"/>
      <c r="AD22" s="660">
        <v>7162096</v>
      </c>
      <c r="AE22" s="660"/>
      <c r="AF22" s="660"/>
      <c r="AG22" s="660"/>
      <c r="AH22" s="660"/>
      <c r="AI22" s="660"/>
      <c r="AJ22" s="660"/>
      <c r="AK22" s="660"/>
      <c r="AL22" s="624">
        <v>38.9</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931359</v>
      </c>
      <c r="S23" s="622"/>
      <c r="T23" s="622"/>
      <c r="U23" s="622"/>
      <c r="V23" s="622"/>
      <c r="W23" s="622"/>
      <c r="X23" s="622"/>
      <c r="Y23" s="623"/>
      <c r="Z23" s="659">
        <v>2.5</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459756</v>
      </c>
      <c r="BH23" s="622"/>
      <c r="BI23" s="622"/>
      <c r="BJ23" s="622"/>
      <c r="BK23" s="622"/>
      <c r="BL23" s="622"/>
      <c r="BM23" s="622"/>
      <c r="BN23" s="623"/>
      <c r="BO23" s="659">
        <v>5.2</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16702387</v>
      </c>
      <c r="CS24" s="677"/>
      <c r="CT24" s="677"/>
      <c r="CU24" s="677"/>
      <c r="CV24" s="677"/>
      <c r="CW24" s="677"/>
      <c r="CX24" s="677"/>
      <c r="CY24" s="702"/>
      <c r="CZ24" s="703">
        <v>47</v>
      </c>
      <c r="DA24" s="685"/>
      <c r="DB24" s="685"/>
      <c r="DC24" s="705"/>
      <c r="DD24" s="701">
        <v>11091247</v>
      </c>
      <c r="DE24" s="677"/>
      <c r="DF24" s="677"/>
      <c r="DG24" s="677"/>
      <c r="DH24" s="677"/>
      <c r="DI24" s="677"/>
      <c r="DJ24" s="677"/>
      <c r="DK24" s="702"/>
      <c r="DL24" s="701">
        <v>9914974</v>
      </c>
      <c r="DM24" s="677"/>
      <c r="DN24" s="677"/>
      <c r="DO24" s="677"/>
      <c r="DP24" s="677"/>
      <c r="DQ24" s="677"/>
      <c r="DR24" s="677"/>
      <c r="DS24" s="677"/>
      <c r="DT24" s="677"/>
      <c r="DU24" s="677"/>
      <c r="DV24" s="702"/>
      <c r="DW24" s="703">
        <v>53.6</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19784313</v>
      </c>
      <c r="S25" s="622"/>
      <c r="T25" s="622"/>
      <c r="U25" s="622"/>
      <c r="V25" s="622"/>
      <c r="W25" s="622"/>
      <c r="X25" s="622"/>
      <c r="Y25" s="623"/>
      <c r="Z25" s="659">
        <v>53.7</v>
      </c>
      <c r="AA25" s="659"/>
      <c r="AB25" s="659"/>
      <c r="AC25" s="659"/>
      <c r="AD25" s="660">
        <v>18393198</v>
      </c>
      <c r="AE25" s="660"/>
      <c r="AF25" s="660"/>
      <c r="AG25" s="660"/>
      <c r="AH25" s="660"/>
      <c r="AI25" s="660"/>
      <c r="AJ25" s="660"/>
      <c r="AK25" s="660"/>
      <c r="AL25" s="624">
        <v>99.8</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5758795</v>
      </c>
      <c r="CS25" s="634"/>
      <c r="CT25" s="634"/>
      <c r="CU25" s="634"/>
      <c r="CV25" s="634"/>
      <c r="CW25" s="634"/>
      <c r="CX25" s="634"/>
      <c r="CY25" s="635"/>
      <c r="CZ25" s="624">
        <v>16.2</v>
      </c>
      <c r="DA25" s="636"/>
      <c r="DB25" s="636"/>
      <c r="DC25" s="637"/>
      <c r="DD25" s="627">
        <v>5322357</v>
      </c>
      <c r="DE25" s="634"/>
      <c r="DF25" s="634"/>
      <c r="DG25" s="634"/>
      <c r="DH25" s="634"/>
      <c r="DI25" s="634"/>
      <c r="DJ25" s="634"/>
      <c r="DK25" s="635"/>
      <c r="DL25" s="627">
        <v>5100690</v>
      </c>
      <c r="DM25" s="634"/>
      <c r="DN25" s="634"/>
      <c r="DO25" s="634"/>
      <c r="DP25" s="634"/>
      <c r="DQ25" s="634"/>
      <c r="DR25" s="634"/>
      <c r="DS25" s="634"/>
      <c r="DT25" s="634"/>
      <c r="DU25" s="634"/>
      <c r="DV25" s="635"/>
      <c r="DW25" s="624">
        <v>27.6</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7273</v>
      </c>
      <c r="S26" s="622"/>
      <c r="T26" s="622"/>
      <c r="U26" s="622"/>
      <c r="V26" s="622"/>
      <c r="W26" s="622"/>
      <c r="X26" s="622"/>
      <c r="Y26" s="623"/>
      <c r="Z26" s="659">
        <v>0</v>
      </c>
      <c r="AA26" s="659"/>
      <c r="AB26" s="659"/>
      <c r="AC26" s="659"/>
      <c r="AD26" s="660">
        <v>7273</v>
      </c>
      <c r="AE26" s="660"/>
      <c r="AF26" s="660"/>
      <c r="AG26" s="660"/>
      <c r="AH26" s="660"/>
      <c r="AI26" s="660"/>
      <c r="AJ26" s="660"/>
      <c r="AK26" s="660"/>
      <c r="AL26" s="624">
        <v>0</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3156770</v>
      </c>
      <c r="CS26" s="622"/>
      <c r="CT26" s="622"/>
      <c r="CU26" s="622"/>
      <c r="CV26" s="622"/>
      <c r="CW26" s="622"/>
      <c r="CX26" s="622"/>
      <c r="CY26" s="623"/>
      <c r="CZ26" s="624">
        <v>8.9</v>
      </c>
      <c r="DA26" s="636"/>
      <c r="DB26" s="636"/>
      <c r="DC26" s="637"/>
      <c r="DD26" s="627">
        <v>2976771</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193131</v>
      </c>
      <c r="S27" s="622"/>
      <c r="T27" s="622"/>
      <c r="U27" s="622"/>
      <c r="V27" s="622"/>
      <c r="W27" s="622"/>
      <c r="X27" s="622"/>
      <c r="Y27" s="623"/>
      <c r="Z27" s="659">
        <v>0.5</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8767001</v>
      </c>
      <c r="BH27" s="622"/>
      <c r="BI27" s="622"/>
      <c r="BJ27" s="622"/>
      <c r="BK27" s="622"/>
      <c r="BL27" s="622"/>
      <c r="BM27" s="622"/>
      <c r="BN27" s="623"/>
      <c r="BO27" s="659">
        <v>100</v>
      </c>
      <c r="BP27" s="659"/>
      <c r="BQ27" s="659"/>
      <c r="BR27" s="659"/>
      <c r="BS27" s="660">
        <v>85892</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8262755</v>
      </c>
      <c r="CS27" s="634"/>
      <c r="CT27" s="634"/>
      <c r="CU27" s="634"/>
      <c r="CV27" s="634"/>
      <c r="CW27" s="634"/>
      <c r="CX27" s="634"/>
      <c r="CY27" s="635"/>
      <c r="CZ27" s="624">
        <v>23.3</v>
      </c>
      <c r="DA27" s="636"/>
      <c r="DB27" s="636"/>
      <c r="DC27" s="637"/>
      <c r="DD27" s="627">
        <v>3099612</v>
      </c>
      <c r="DE27" s="634"/>
      <c r="DF27" s="634"/>
      <c r="DG27" s="634"/>
      <c r="DH27" s="634"/>
      <c r="DI27" s="634"/>
      <c r="DJ27" s="634"/>
      <c r="DK27" s="635"/>
      <c r="DL27" s="627">
        <v>2145006</v>
      </c>
      <c r="DM27" s="634"/>
      <c r="DN27" s="634"/>
      <c r="DO27" s="634"/>
      <c r="DP27" s="634"/>
      <c r="DQ27" s="634"/>
      <c r="DR27" s="634"/>
      <c r="DS27" s="634"/>
      <c r="DT27" s="634"/>
      <c r="DU27" s="634"/>
      <c r="DV27" s="635"/>
      <c r="DW27" s="624">
        <v>11.6</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146724</v>
      </c>
      <c r="S28" s="622"/>
      <c r="T28" s="622"/>
      <c r="U28" s="622"/>
      <c r="V28" s="622"/>
      <c r="W28" s="622"/>
      <c r="X28" s="622"/>
      <c r="Y28" s="623"/>
      <c r="Z28" s="659">
        <v>0.4</v>
      </c>
      <c r="AA28" s="659"/>
      <c r="AB28" s="659"/>
      <c r="AC28" s="659"/>
      <c r="AD28" s="660">
        <v>15103</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2680837</v>
      </c>
      <c r="CS28" s="622"/>
      <c r="CT28" s="622"/>
      <c r="CU28" s="622"/>
      <c r="CV28" s="622"/>
      <c r="CW28" s="622"/>
      <c r="CX28" s="622"/>
      <c r="CY28" s="623"/>
      <c r="CZ28" s="624">
        <v>7.5</v>
      </c>
      <c r="DA28" s="636"/>
      <c r="DB28" s="636"/>
      <c r="DC28" s="637"/>
      <c r="DD28" s="627">
        <v>2669278</v>
      </c>
      <c r="DE28" s="622"/>
      <c r="DF28" s="622"/>
      <c r="DG28" s="622"/>
      <c r="DH28" s="622"/>
      <c r="DI28" s="622"/>
      <c r="DJ28" s="622"/>
      <c r="DK28" s="623"/>
      <c r="DL28" s="627">
        <v>2669278</v>
      </c>
      <c r="DM28" s="622"/>
      <c r="DN28" s="622"/>
      <c r="DO28" s="622"/>
      <c r="DP28" s="622"/>
      <c r="DQ28" s="622"/>
      <c r="DR28" s="622"/>
      <c r="DS28" s="622"/>
      <c r="DT28" s="622"/>
      <c r="DU28" s="622"/>
      <c r="DV28" s="623"/>
      <c r="DW28" s="624">
        <v>14.4</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119724</v>
      </c>
      <c r="S29" s="622"/>
      <c r="T29" s="622"/>
      <c r="U29" s="622"/>
      <c r="V29" s="622"/>
      <c r="W29" s="622"/>
      <c r="X29" s="622"/>
      <c r="Y29" s="623"/>
      <c r="Z29" s="659">
        <v>0.3</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2680837</v>
      </c>
      <c r="CS29" s="634"/>
      <c r="CT29" s="634"/>
      <c r="CU29" s="634"/>
      <c r="CV29" s="634"/>
      <c r="CW29" s="634"/>
      <c r="CX29" s="634"/>
      <c r="CY29" s="635"/>
      <c r="CZ29" s="624">
        <v>7.5</v>
      </c>
      <c r="DA29" s="636"/>
      <c r="DB29" s="636"/>
      <c r="DC29" s="637"/>
      <c r="DD29" s="627">
        <v>2669278</v>
      </c>
      <c r="DE29" s="634"/>
      <c r="DF29" s="634"/>
      <c r="DG29" s="634"/>
      <c r="DH29" s="634"/>
      <c r="DI29" s="634"/>
      <c r="DJ29" s="634"/>
      <c r="DK29" s="635"/>
      <c r="DL29" s="627">
        <v>2669278</v>
      </c>
      <c r="DM29" s="634"/>
      <c r="DN29" s="634"/>
      <c r="DO29" s="634"/>
      <c r="DP29" s="634"/>
      <c r="DQ29" s="634"/>
      <c r="DR29" s="634"/>
      <c r="DS29" s="634"/>
      <c r="DT29" s="634"/>
      <c r="DU29" s="634"/>
      <c r="DV29" s="635"/>
      <c r="DW29" s="624">
        <v>14.4</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5684909</v>
      </c>
      <c r="S30" s="622"/>
      <c r="T30" s="622"/>
      <c r="U30" s="622"/>
      <c r="V30" s="622"/>
      <c r="W30" s="622"/>
      <c r="X30" s="622"/>
      <c r="Y30" s="623"/>
      <c r="Z30" s="659">
        <v>15.4</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2545009</v>
      </c>
      <c r="CS30" s="622"/>
      <c r="CT30" s="622"/>
      <c r="CU30" s="622"/>
      <c r="CV30" s="622"/>
      <c r="CW30" s="622"/>
      <c r="CX30" s="622"/>
      <c r="CY30" s="623"/>
      <c r="CZ30" s="624">
        <v>7.2</v>
      </c>
      <c r="DA30" s="636"/>
      <c r="DB30" s="636"/>
      <c r="DC30" s="637"/>
      <c r="DD30" s="627">
        <v>2533450</v>
      </c>
      <c r="DE30" s="622"/>
      <c r="DF30" s="622"/>
      <c r="DG30" s="622"/>
      <c r="DH30" s="622"/>
      <c r="DI30" s="622"/>
      <c r="DJ30" s="622"/>
      <c r="DK30" s="623"/>
      <c r="DL30" s="627">
        <v>2533450</v>
      </c>
      <c r="DM30" s="622"/>
      <c r="DN30" s="622"/>
      <c r="DO30" s="622"/>
      <c r="DP30" s="622"/>
      <c r="DQ30" s="622"/>
      <c r="DR30" s="622"/>
      <c r="DS30" s="622"/>
      <c r="DT30" s="622"/>
      <c r="DU30" s="622"/>
      <c r="DV30" s="623"/>
      <c r="DW30" s="624">
        <v>13.7</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01"/>
      <c r="AV31" s="201"/>
      <c r="AW31" s="201"/>
      <c r="AX31" s="679" t="s">
        <v>177</v>
      </c>
      <c r="AY31" s="680"/>
      <c r="AZ31" s="680"/>
      <c r="BA31" s="680"/>
      <c r="BB31" s="680"/>
      <c r="BC31" s="680"/>
      <c r="BD31" s="680"/>
      <c r="BE31" s="680"/>
      <c r="BF31" s="681"/>
      <c r="BG31" s="683">
        <v>99</v>
      </c>
      <c r="BH31" s="684"/>
      <c r="BI31" s="684"/>
      <c r="BJ31" s="684"/>
      <c r="BK31" s="684"/>
      <c r="BL31" s="684"/>
      <c r="BM31" s="685">
        <v>97</v>
      </c>
      <c r="BN31" s="684"/>
      <c r="BO31" s="684"/>
      <c r="BP31" s="684"/>
      <c r="BQ31" s="686"/>
      <c r="BR31" s="683">
        <v>99.1</v>
      </c>
      <c r="BS31" s="684"/>
      <c r="BT31" s="684"/>
      <c r="BU31" s="684"/>
      <c r="BV31" s="684"/>
      <c r="BW31" s="684"/>
      <c r="BX31" s="685">
        <v>97</v>
      </c>
      <c r="BY31" s="684"/>
      <c r="BZ31" s="684"/>
      <c r="CA31" s="684"/>
      <c r="CB31" s="686"/>
      <c r="CD31" s="642"/>
      <c r="CE31" s="643"/>
      <c r="CF31" s="618" t="s">
        <v>300</v>
      </c>
      <c r="CG31" s="619"/>
      <c r="CH31" s="619"/>
      <c r="CI31" s="619"/>
      <c r="CJ31" s="619"/>
      <c r="CK31" s="619"/>
      <c r="CL31" s="619"/>
      <c r="CM31" s="619"/>
      <c r="CN31" s="619"/>
      <c r="CO31" s="619"/>
      <c r="CP31" s="619"/>
      <c r="CQ31" s="620"/>
      <c r="CR31" s="621">
        <v>135828</v>
      </c>
      <c r="CS31" s="634"/>
      <c r="CT31" s="634"/>
      <c r="CU31" s="634"/>
      <c r="CV31" s="634"/>
      <c r="CW31" s="634"/>
      <c r="CX31" s="634"/>
      <c r="CY31" s="635"/>
      <c r="CZ31" s="624">
        <v>0.4</v>
      </c>
      <c r="DA31" s="636"/>
      <c r="DB31" s="636"/>
      <c r="DC31" s="637"/>
      <c r="DD31" s="627">
        <v>135828</v>
      </c>
      <c r="DE31" s="634"/>
      <c r="DF31" s="634"/>
      <c r="DG31" s="634"/>
      <c r="DH31" s="634"/>
      <c r="DI31" s="634"/>
      <c r="DJ31" s="634"/>
      <c r="DK31" s="635"/>
      <c r="DL31" s="627">
        <v>135828</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2083327</v>
      </c>
      <c r="S32" s="622"/>
      <c r="T32" s="622"/>
      <c r="U32" s="622"/>
      <c r="V32" s="622"/>
      <c r="W32" s="622"/>
      <c r="X32" s="622"/>
      <c r="Y32" s="623"/>
      <c r="Z32" s="659">
        <v>5.7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197" t="s">
        <v>302</v>
      </c>
      <c r="AX32" s="618" t="s">
        <v>303</v>
      </c>
      <c r="AY32" s="619"/>
      <c r="AZ32" s="619"/>
      <c r="BA32" s="619"/>
      <c r="BB32" s="619"/>
      <c r="BC32" s="619"/>
      <c r="BD32" s="619"/>
      <c r="BE32" s="619"/>
      <c r="BF32" s="620"/>
      <c r="BG32" s="687">
        <v>98.8</v>
      </c>
      <c r="BH32" s="634"/>
      <c r="BI32" s="634"/>
      <c r="BJ32" s="634"/>
      <c r="BK32" s="634"/>
      <c r="BL32" s="634"/>
      <c r="BM32" s="625">
        <v>96.2</v>
      </c>
      <c r="BN32" s="634"/>
      <c r="BO32" s="634"/>
      <c r="BP32" s="634"/>
      <c r="BQ32" s="657"/>
      <c r="BR32" s="687">
        <v>98.9</v>
      </c>
      <c r="BS32" s="634"/>
      <c r="BT32" s="634"/>
      <c r="BU32" s="634"/>
      <c r="BV32" s="634"/>
      <c r="BW32" s="634"/>
      <c r="BX32" s="625">
        <v>96.2</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141976</v>
      </c>
      <c r="S33" s="622"/>
      <c r="T33" s="622"/>
      <c r="U33" s="622"/>
      <c r="V33" s="622"/>
      <c r="W33" s="622"/>
      <c r="X33" s="622"/>
      <c r="Y33" s="623"/>
      <c r="Z33" s="659">
        <v>0.4</v>
      </c>
      <c r="AA33" s="659"/>
      <c r="AB33" s="659"/>
      <c r="AC33" s="659"/>
      <c r="AD33" s="660">
        <v>4729</v>
      </c>
      <c r="AE33" s="660"/>
      <c r="AF33" s="660"/>
      <c r="AG33" s="660"/>
      <c r="AH33" s="660"/>
      <c r="AI33" s="660"/>
      <c r="AJ33" s="660"/>
      <c r="AK33" s="660"/>
      <c r="AL33" s="624">
        <v>0</v>
      </c>
      <c r="AM33" s="625"/>
      <c r="AN33" s="625"/>
      <c r="AO33" s="661"/>
      <c r="AP33" s="664"/>
      <c r="AQ33" s="665"/>
      <c r="AR33" s="665"/>
      <c r="AS33" s="665"/>
      <c r="AT33" s="695"/>
      <c r="AU33" s="202"/>
      <c r="AV33" s="202"/>
      <c r="AW33" s="202"/>
      <c r="AX33" s="602" t="s">
        <v>306</v>
      </c>
      <c r="AY33" s="603"/>
      <c r="AZ33" s="603"/>
      <c r="BA33" s="603"/>
      <c r="BB33" s="603"/>
      <c r="BC33" s="603"/>
      <c r="BD33" s="603"/>
      <c r="BE33" s="603"/>
      <c r="BF33" s="604"/>
      <c r="BG33" s="682">
        <v>99.2</v>
      </c>
      <c r="BH33" s="606"/>
      <c r="BI33" s="606"/>
      <c r="BJ33" s="606"/>
      <c r="BK33" s="606"/>
      <c r="BL33" s="606"/>
      <c r="BM33" s="652">
        <v>97.6</v>
      </c>
      <c r="BN33" s="606"/>
      <c r="BO33" s="606"/>
      <c r="BP33" s="606"/>
      <c r="BQ33" s="669"/>
      <c r="BR33" s="682">
        <v>99.2</v>
      </c>
      <c r="BS33" s="606"/>
      <c r="BT33" s="606"/>
      <c r="BU33" s="606"/>
      <c r="BV33" s="606"/>
      <c r="BW33" s="606"/>
      <c r="BX33" s="652">
        <v>97.5</v>
      </c>
      <c r="BY33" s="606"/>
      <c r="BZ33" s="606"/>
      <c r="CA33" s="606"/>
      <c r="CB33" s="669"/>
      <c r="CD33" s="618" t="s">
        <v>307</v>
      </c>
      <c r="CE33" s="619"/>
      <c r="CF33" s="619"/>
      <c r="CG33" s="619"/>
      <c r="CH33" s="619"/>
      <c r="CI33" s="619"/>
      <c r="CJ33" s="619"/>
      <c r="CK33" s="619"/>
      <c r="CL33" s="619"/>
      <c r="CM33" s="619"/>
      <c r="CN33" s="619"/>
      <c r="CO33" s="619"/>
      <c r="CP33" s="619"/>
      <c r="CQ33" s="620"/>
      <c r="CR33" s="621">
        <v>12305680</v>
      </c>
      <c r="CS33" s="634"/>
      <c r="CT33" s="634"/>
      <c r="CU33" s="634"/>
      <c r="CV33" s="634"/>
      <c r="CW33" s="634"/>
      <c r="CX33" s="634"/>
      <c r="CY33" s="635"/>
      <c r="CZ33" s="624">
        <v>34.6</v>
      </c>
      <c r="DA33" s="636"/>
      <c r="DB33" s="636"/>
      <c r="DC33" s="637"/>
      <c r="DD33" s="627">
        <v>10118543</v>
      </c>
      <c r="DE33" s="634"/>
      <c r="DF33" s="634"/>
      <c r="DG33" s="634"/>
      <c r="DH33" s="634"/>
      <c r="DI33" s="634"/>
      <c r="DJ33" s="634"/>
      <c r="DK33" s="635"/>
      <c r="DL33" s="627">
        <v>7083800</v>
      </c>
      <c r="DM33" s="634"/>
      <c r="DN33" s="634"/>
      <c r="DO33" s="634"/>
      <c r="DP33" s="634"/>
      <c r="DQ33" s="634"/>
      <c r="DR33" s="634"/>
      <c r="DS33" s="634"/>
      <c r="DT33" s="634"/>
      <c r="DU33" s="634"/>
      <c r="DV33" s="635"/>
      <c r="DW33" s="624">
        <v>38.299999999999997</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1302748</v>
      </c>
      <c r="S34" s="622"/>
      <c r="T34" s="622"/>
      <c r="U34" s="622"/>
      <c r="V34" s="622"/>
      <c r="W34" s="622"/>
      <c r="X34" s="622"/>
      <c r="Y34" s="623"/>
      <c r="Z34" s="659">
        <v>3.5</v>
      </c>
      <c r="AA34" s="659"/>
      <c r="AB34" s="659"/>
      <c r="AC34" s="659"/>
      <c r="AD34" s="660" t="s">
        <v>122</v>
      </c>
      <c r="AE34" s="660"/>
      <c r="AF34" s="660"/>
      <c r="AG34" s="660"/>
      <c r="AH34" s="660"/>
      <c r="AI34" s="660"/>
      <c r="AJ34" s="660"/>
      <c r="AK34" s="660"/>
      <c r="AL34" s="624" t="s">
        <v>122</v>
      </c>
      <c r="AM34" s="625"/>
      <c r="AN34" s="625"/>
      <c r="AO34" s="661"/>
      <c r="AP34" s="203"/>
      <c r="AQ34" s="204"/>
      <c r="AS34" s="201"/>
      <c r="AT34" s="201"/>
      <c r="AU34" s="201"/>
      <c r="AV34" s="201"/>
      <c r="AW34" s="201"/>
      <c r="AX34" s="201"/>
      <c r="AY34" s="201"/>
      <c r="AZ34" s="201"/>
      <c r="BA34" s="201"/>
      <c r="BB34" s="201"/>
      <c r="BC34" s="201"/>
      <c r="BD34" s="201"/>
      <c r="BE34" s="201"/>
      <c r="BF34" s="201"/>
      <c r="BG34" s="204"/>
      <c r="BH34" s="204"/>
      <c r="BI34" s="204"/>
      <c r="BJ34" s="204"/>
      <c r="BK34" s="204"/>
      <c r="BL34" s="204"/>
      <c r="BM34" s="204"/>
      <c r="BN34" s="204"/>
      <c r="BO34" s="204"/>
      <c r="BP34" s="204"/>
      <c r="BQ34" s="204"/>
      <c r="BR34" s="204"/>
      <c r="BS34" s="204"/>
      <c r="BT34" s="204"/>
      <c r="BU34" s="204"/>
      <c r="BV34" s="204"/>
      <c r="BW34" s="204"/>
      <c r="BX34" s="204"/>
      <c r="BY34" s="204"/>
      <c r="BZ34" s="204"/>
      <c r="CA34" s="204"/>
      <c r="CB34" s="204"/>
      <c r="CD34" s="618" t="s">
        <v>309</v>
      </c>
      <c r="CE34" s="619"/>
      <c r="CF34" s="619"/>
      <c r="CG34" s="619"/>
      <c r="CH34" s="619"/>
      <c r="CI34" s="619"/>
      <c r="CJ34" s="619"/>
      <c r="CK34" s="619"/>
      <c r="CL34" s="619"/>
      <c r="CM34" s="619"/>
      <c r="CN34" s="619"/>
      <c r="CO34" s="619"/>
      <c r="CP34" s="619"/>
      <c r="CQ34" s="620"/>
      <c r="CR34" s="621">
        <v>5387720</v>
      </c>
      <c r="CS34" s="622"/>
      <c r="CT34" s="622"/>
      <c r="CU34" s="622"/>
      <c r="CV34" s="622"/>
      <c r="CW34" s="622"/>
      <c r="CX34" s="622"/>
      <c r="CY34" s="623"/>
      <c r="CZ34" s="624">
        <v>15.2</v>
      </c>
      <c r="DA34" s="636"/>
      <c r="DB34" s="636"/>
      <c r="DC34" s="637"/>
      <c r="DD34" s="627">
        <v>4040856</v>
      </c>
      <c r="DE34" s="622"/>
      <c r="DF34" s="622"/>
      <c r="DG34" s="622"/>
      <c r="DH34" s="622"/>
      <c r="DI34" s="622"/>
      <c r="DJ34" s="622"/>
      <c r="DK34" s="623"/>
      <c r="DL34" s="627">
        <v>2946391</v>
      </c>
      <c r="DM34" s="622"/>
      <c r="DN34" s="622"/>
      <c r="DO34" s="622"/>
      <c r="DP34" s="622"/>
      <c r="DQ34" s="622"/>
      <c r="DR34" s="622"/>
      <c r="DS34" s="622"/>
      <c r="DT34" s="622"/>
      <c r="DU34" s="622"/>
      <c r="DV34" s="623"/>
      <c r="DW34" s="624">
        <v>15.9</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1024850</v>
      </c>
      <c r="S35" s="622"/>
      <c r="T35" s="622"/>
      <c r="U35" s="622"/>
      <c r="V35" s="622"/>
      <c r="W35" s="622"/>
      <c r="X35" s="622"/>
      <c r="Y35" s="623"/>
      <c r="Z35" s="659">
        <v>2.8</v>
      </c>
      <c r="AA35" s="659"/>
      <c r="AB35" s="659"/>
      <c r="AC35" s="659"/>
      <c r="AD35" s="660" t="s">
        <v>122</v>
      </c>
      <c r="AE35" s="660"/>
      <c r="AF35" s="660"/>
      <c r="AG35" s="660"/>
      <c r="AH35" s="660"/>
      <c r="AI35" s="660"/>
      <c r="AJ35" s="660"/>
      <c r="AK35" s="660"/>
      <c r="AL35" s="624" t="s">
        <v>122</v>
      </c>
      <c r="AM35" s="625"/>
      <c r="AN35" s="625"/>
      <c r="AO35" s="661"/>
      <c r="AP35" s="205"/>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456740</v>
      </c>
      <c r="CS35" s="634"/>
      <c r="CT35" s="634"/>
      <c r="CU35" s="634"/>
      <c r="CV35" s="634"/>
      <c r="CW35" s="634"/>
      <c r="CX35" s="634"/>
      <c r="CY35" s="635"/>
      <c r="CZ35" s="624">
        <v>1.3</v>
      </c>
      <c r="DA35" s="636"/>
      <c r="DB35" s="636"/>
      <c r="DC35" s="637"/>
      <c r="DD35" s="627">
        <v>340362</v>
      </c>
      <c r="DE35" s="634"/>
      <c r="DF35" s="634"/>
      <c r="DG35" s="634"/>
      <c r="DH35" s="634"/>
      <c r="DI35" s="634"/>
      <c r="DJ35" s="634"/>
      <c r="DK35" s="635"/>
      <c r="DL35" s="627">
        <v>326173</v>
      </c>
      <c r="DM35" s="634"/>
      <c r="DN35" s="634"/>
      <c r="DO35" s="634"/>
      <c r="DP35" s="634"/>
      <c r="DQ35" s="634"/>
      <c r="DR35" s="634"/>
      <c r="DS35" s="634"/>
      <c r="DT35" s="634"/>
      <c r="DU35" s="634"/>
      <c r="DV35" s="635"/>
      <c r="DW35" s="624">
        <v>1.8</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496710</v>
      </c>
      <c r="S36" s="622"/>
      <c r="T36" s="622"/>
      <c r="U36" s="622"/>
      <c r="V36" s="622"/>
      <c r="W36" s="622"/>
      <c r="X36" s="622"/>
      <c r="Y36" s="623"/>
      <c r="Z36" s="659">
        <v>1.3</v>
      </c>
      <c r="AA36" s="659"/>
      <c r="AB36" s="659"/>
      <c r="AC36" s="659"/>
      <c r="AD36" s="660" t="s">
        <v>122</v>
      </c>
      <c r="AE36" s="660"/>
      <c r="AF36" s="660"/>
      <c r="AG36" s="660"/>
      <c r="AH36" s="660"/>
      <c r="AI36" s="660"/>
      <c r="AJ36" s="660"/>
      <c r="AK36" s="660"/>
      <c r="AL36" s="624" t="s">
        <v>122</v>
      </c>
      <c r="AM36" s="625"/>
      <c r="AN36" s="625"/>
      <c r="AO36" s="661"/>
      <c r="AP36" s="205"/>
      <c r="AQ36" s="670" t="s">
        <v>315</v>
      </c>
      <c r="AR36" s="671"/>
      <c r="AS36" s="671"/>
      <c r="AT36" s="671"/>
      <c r="AU36" s="671"/>
      <c r="AV36" s="671"/>
      <c r="AW36" s="671"/>
      <c r="AX36" s="671"/>
      <c r="AY36" s="672"/>
      <c r="AZ36" s="676">
        <v>3432861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11408</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3363290</v>
      </c>
      <c r="CS36" s="622"/>
      <c r="CT36" s="622"/>
      <c r="CU36" s="622"/>
      <c r="CV36" s="622"/>
      <c r="CW36" s="622"/>
      <c r="CX36" s="622"/>
      <c r="CY36" s="623"/>
      <c r="CZ36" s="624">
        <v>9.5</v>
      </c>
      <c r="DA36" s="636"/>
      <c r="DB36" s="636"/>
      <c r="DC36" s="637"/>
      <c r="DD36" s="627">
        <v>3155278</v>
      </c>
      <c r="DE36" s="622"/>
      <c r="DF36" s="622"/>
      <c r="DG36" s="622"/>
      <c r="DH36" s="622"/>
      <c r="DI36" s="622"/>
      <c r="DJ36" s="622"/>
      <c r="DK36" s="623"/>
      <c r="DL36" s="627">
        <v>1849244</v>
      </c>
      <c r="DM36" s="622"/>
      <c r="DN36" s="622"/>
      <c r="DO36" s="622"/>
      <c r="DP36" s="622"/>
      <c r="DQ36" s="622"/>
      <c r="DR36" s="622"/>
      <c r="DS36" s="622"/>
      <c r="DT36" s="622"/>
      <c r="DU36" s="622"/>
      <c r="DV36" s="623"/>
      <c r="DW36" s="624">
        <v>10</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671951</v>
      </c>
      <c r="S37" s="622"/>
      <c r="T37" s="622"/>
      <c r="U37" s="622"/>
      <c r="V37" s="622"/>
      <c r="W37" s="622"/>
      <c r="X37" s="622"/>
      <c r="Y37" s="623"/>
      <c r="Z37" s="659">
        <v>1.8</v>
      </c>
      <c r="AA37" s="659"/>
      <c r="AB37" s="659"/>
      <c r="AC37" s="659"/>
      <c r="AD37" s="660">
        <v>2403</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809525</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-33169</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616306</v>
      </c>
      <c r="CS37" s="634"/>
      <c r="CT37" s="634"/>
      <c r="CU37" s="634"/>
      <c r="CV37" s="634"/>
      <c r="CW37" s="634"/>
      <c r="CX37" s="634"/>
      <c r="CY37" s="635"/>
      <c r="CZ37" s="624">
        <v>1.7</v>
      </c>
      <c r="DA37" s="636"/>
      <c r="DB37" s="636"/>
      <c r="DC37" s="637"/>
      <c r="DD37" s="627">
        <v>616306</v>
      </c>
      <c r="DE37" s="634"/>
      <c r="DF37" s="634"/>
      <c r="DG37" s="634"/>
      <c r="DH37" s="634"/>
      <c r="DI37" s="634"/>
      <c r="DJ37" s="634"/>
      <c r="DK37" s="635"/>
      <c r="DL37" s="627">
        <v>542323</v>
      </c>
      <c r="DM37" s="634"/>
      <c r="DN37" s="634"/>
      <c r="DO37" s="634"/>
      <c r="DP37" s="634"/>
      <c r="DQ37" s="634"/>
      <c r="DR37" s="634"/>
      <c r="DS37" s="634"/>
      <c r="DT37" s="634"/>
      <c r="DU37" s="634"/>
      <c r="DV37" s="635"/>
      <c r="DW37" s="624">
        <v>2.9</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5212078</v>
      </c>
      <c r="S38" s="622"/>
      <c r="T38" s="622"/>
      <c r="U38" s="622"/>
      <c r="V38" s="622"/>
      <c r="W38" s="622"/>
      <c r="X38" s="622"/>
      <c r="Y38" s="623"/>
      <c r="Z38" s="659">
        <v>14.1</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177513</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7196</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2445823</v>
      </c>
      <c r="CS38" s="622"/>
      <c r="CT38" s="622"/>
      <c r="CU38" s="622"/>
      <c r="CV38" s="622"/>
      <c r="CW38" s="622"/>
      <c r="CX38" s="622"/>
      <c r="CY38" s="623"/>
      <c r="CZ38" s="624">
        <v>6.9</v>
      </c>
      <c r="DA38" s="636"/>
      <c r="DB38" s="636"/>
      <c r="DC38" s="637"/>
      <c r="DD38" s="627">
        <v>2034568</v>
      </c>
      <c r="DE38" s="622"/>
      <c r="DF38" s="622"/>
      <c r="DG38" s="622"/>
      <c r="DH38" s="622"/>
      <c r="DI38" s="622"/>
      <c r="DJ38" s="622"/>
      <c r="DK38" s="623"/>
      <c r="DL38" s="627">
        <v>1961992</v>
      </c>
      <c r="DM38" s="622"/>
      <c r="DN38" s="622"/>
      <c r="DO38" s="622"/>
      <c r="DP38" s="622"/>
      <c r="DQ38" s="622"/>
      <c r="DR38" s="622"/>
      <c r="DS38" s="622"/>
      <c r="DT38" s="622"/>
      <c r="DU38" s="622"/>
      <c r="DV38" s="623"/>
      <c r="DW38" s="624">
        <v>10.6</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18099</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10760</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512926</v>
      </c>
      <c r="CS39" s="634"/>
      <c r="CT39" s="634"/>
      <c r="CU39" s="634"/>
      <c r="CV39" s="634"/>
      <c r="CW39" s="634"/>
      <c r="CX39" s="634"/>
      <c r="CY39" s="635"/>
      <c r="CZ39" s="624">
        <v>1.4</v>
      </c>
      <c r="DA39" s="636"/>
      <c r="DB39" s="636"/>
      <c r="DC39" s="637"/>
      <c r="DD39" s="627">
        <v>469698</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76778</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06"/>
      <c r="BM40" s="619" t="s">
        <v>333</v>
      </c>
      <c r="BN40" s="619"/>
      <c r="BO40" s="619"/>
      <c r="BP40" s="619"/>
      <c r="BQ40" s="619"/>
      <c r="BR40" s="619"/>
      <c r="BS40" s="619"/>
      <c r="BT40" s="619"/>
      <c r="BU40" s="620"/>
      <c r="BV40" s="621">
        <v>103</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139181</v>
      </c>
      <c r="CS40" s="622"/>
      <c r="CT40" s="622"/>
      <c r="CU40" s="622"/>
      <c r="CV40" s="622"/>
      <c r="CW40" s="622"/>
      <c r="CX40" s="622"/>
      <c r="CY40" s="623"/>
      <c r="CZ40" s="624">
        <v>0.4</v>
      </c>
      <c r="DA40" s="636"/>
      <c r="DB40" s="636"/>
      <c r="DC40" s="637"/>
      <c r="DD40" s="627">
        <v>77781</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36869714</v>
      </c>
      <c r="S41" s="646"/>
      <c r="T41" s="646"/>
      <c r="U41" s="646"/>
      <c r="V41" s="646"/>
      <c r="W41" s="646"/>
      <c r="X41" s="646"/>
      <c r="Y41" s="649"/>
      <c r="Z41" s="650">
        <v>100</v>
      </c>
      <c r="AA41" s="650"/>
      <c r="AB41" s="650"/>
      <c r="AC41" s="650"/>
      <c r="AD41" s="651">
        <v>18422706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428695</v>
      </c>
      <c r="BA41" s="622"/>
      <c r="BB41" s="622"/>
      <c r="BC41" s="622"/>
      <c r="BD41" s="634"/>
      <c r="BE41" s="634"/>
      <c r="BF41" s="657"/>
      <c r="BG41" s="662"/>
      <c r="BH41" s="663"/>
      <c r="BI41" s="663"/>
      <c r="BJ41" s="663"/>
      <c r="BK41" s="663"/>
      <c r="BL41" s="206"/>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1999029</v>
      </c>
      <c r="BA42" s="646"/>
      <c r="BB42" s="646"/>
      <c r="BC42" s="646"/>
      <c r="BD42" s="606"/>
      <c r="BE42" s="606"/>
      <c r="BF42" s="669"/>
      <c r="BG42" s="664"/>
      <c r="BH42" s="665"/>
      <c r="BI42" s="665"/>
      <c r="BJ42" s="665"/>
      <c r="BK42" s="665"/>
      <c r="BL42" s="207"/>
      <c r="BM42" s="603" t="s">
        <v>340</v>
      </c>
      <c r="BN42" s="603"/>
      <c r="BO42" s="603"/>
      <c r="BP42" s="603"/>
      <c r="BQ42" s="603"/>
      <c r="BR42" s="603"/>
      <c r="BS42" s="603"/>
      <c r="BT42" s="603"/>
      <c r="BU42" s="604"/>
      <c r="BV42" s="605">
        <v>427</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6511353</v>
      </c>
      <c r="CS42" s="634"/>
      <c r="CT42" s="634"/>
      <c r="CU42" s="634"/>
      <c r="CV42" s="634"/>
      <c r="CW42" s="634"/>
      <c r="CX42" s="634"/>
      <c r="CY42" s="635"/>
      <c r="CZ42" s="624">
        <v>18.3</v>
      </c>
      <c r="DA42" s="636"/>
      <c r="DB42" s="636"/>
      <c r="DC42" s="637"/>
      <c r="DD42" s="627">
        <v>555433</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197" t="s">
        <v>342</v>
      </c>
      <c r="CD43" s="618" t="s">
        <v>343</v>
      </c>
      <c r="CE43" s="619"/>
      <c r="CF43" s="619"/>
      <c r="CG43" s="619"/>
      <c r="CH43" s="619"/>
      <c r="CI43" s="619"/>
      <c r="CJ43" s="619"/>
      <c r="CK43" s="619"/>
      <c r="CL43" s="619"/>
      <c r="CM43" s="619"/>
      <c r="CN43" s="619"/>
      <c r="CO43" s="619"/>
      <c r="CP43" s="619"/>
      <c r="CQ43" s="620"/>
      <c r="CR43" s="621">
        <v>174363</v>
      </c>
      <c r="CS43" s="634"/>
      <c r="CT43" s="634"/>
      <c r="CU43" s="634"/>
      <c r="CV43" s="634"/>
      <c r="CW43" s="634"/>
      <c r="CX43" s="634"/>
      <c r="CY43" s="635"/>
      <c r="CZ43" s="624">
        <v>0.5</v>
      </c>
      <c r="DA43" s="636"/>
      <c r="DB43" s="636"/>
      <c r="DC43" s="637"/>
      <c r="DD43" s="627">
        <v>174363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6510143</v>
      </c>
      <c r="CS44" s="622"/>
      <c r="CT44" s="622"/>
      <c r="CU44" s="622"/>
      <c r="CV44" s="622"/>
      <c r="CW44" s="622"/>
      <c r="CX44" s="622"/>
      <c r="CY44" s="623"/>
      <c r="CZ44" s="624">
        <v>18.3</v>
      </c>
      <c r="DA44" s="625"/>
      <c r="DB44" s="625"/>
      <c r="DC44" s="626"/>
      <c r="DD44" s="627">
        <v>554344</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358063</v>
      </c>
      <c r="CS45" s="634"/>
      <c r="CT45" s="634"/>
      <c r="CU45" s="634"/>
      <c r="CV45" s="634"/>
      <c r="CW45" s="634"/>
      <c r="CX45" s="634"/>
      <c r="CY45" s="635"/>
      <c r="CZ45" s="624">
        <v>1</v>
      </c>
      <c r="DA45" s="636"/>
      <c r="DB45" s="636"/>
      <c r="DC45" s="637"/>
      <c r="DD45" s="627">
        <v>58906</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08"/>
      <c r="CD46" s="642"/>
      <c r="CE46" s="643"/>
      <c r="CF46" s="618" t="s">
        <v>348</v>
      </c>
      <c r="CG46" s="619"/>
      <c r="CH46" s="619"/>
      <c r="CI46" s="619"/>
      <c r="CJ46" s="619"/>
      <c r="CK46" s="619"/>
      <c r="CL46" s="619"/>
      <c r="CM46" s="619"/>
      <c r="CN46" s="619"/>
      <c r="CO46" s="619"/>
      <c r="CP46" s="619"/>
      <c r="CQ46" s="620"/>
      <c r="CR46" s="621">
        <v>6099454</v>
      </c>
      <c r="CS46" s="622"/>
      <c r="CT46" s="622"/>
      <c r="CU46" s="622"/>
      <c r="CV46" s="622"/>
      <c r="CW46" s="622"/>
      <c r="CX46" s="622"/>
      <c r="CY46" s="623"/>
      <c r="CZ46" s="624">
        <v>17.2</v>
      </c>
      <c r="DA46" s="625"/>
      <c r="DB46" s="625"/>
      <c r="DC46" s="626"/>
      <c r="DD46" s="627">
        <v>442812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08"/>
      <c r="CD47" s="642"/>
      <c r="CE47" s="643"/>
      <c r="CF47" s="618" t="s">
        <v>349</v>
      </c>
      <c r="CG47" s="619"/>
      <c r="CH47" s="619"/>
      <c r="CI47" s="619"/>
      <c r="CJ47" s="619"/>
      <c r="CK47" s="619"/>
      <c r="CL47" s="619"/>
      <c r="CM47" s="619"/>
      <c r="CN47" s="619"/>
      <c r="CO47" s="619"/>
      <c r="CP47" s="619"/>
      <c r="CQ47" s="620"/>
      <c r="CR47" s="621">
        <v>1210</v>
      </c>
      <c r="CS47" s="634"/>
      <c r="CT47" s="634"/>
      <c r="CU47" s="634"/>
      <c r="CV47" s="634"/>
      <c r="CW47" s="634"/>
      <c r="CX47" s="634"/>
      <c r="CY47" s="635"/>
      <c r="CZ47" s="624">
        <v>0</v>
      </c>
      <c r="DA47" s="636"/>
      <c r="DB47" s="636"/>
      <c r="DC47" s="637"/>
      <c r="DD47" s="627">
        <v>1089</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8" x14ac:dyDescent="0.2">
      <c r="B48" s="208"/>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08"/>
      <c r="CD49" s="602" t="s">
        <v>351</v>
      </c>
      <c r="CE49" s="603"/>
      <c r="CF49" s="603"/>
      <c r="CG49" s="603"/>
      <c r="CH49" s="603"/>
      <c r="CI49" s="603"/>
      <c r="CJ49" s="603"/>
      <c r="CK49" s="603"/>
      <c r="CL49" s="603"/>
      <c r="CM49" s="603"/>
      <c r="CN49" s="603"/>
      <c r="CO49" s="603"/>
      <c r="CP49" s="603"/>
      <c r="CQ49" s="604"/>
      <c r="CR49" s="605">
        <v>35519420</v>
      </c>
      <c r="CS49" s="606"/>
      <c r="CT49" s="606"/>
      <c r="CU49" s="606"/>
      <c r="CV49" s="606"/>
      <c r="CW49" s="606"/>
      <c r="CX49" s="606"/>
      <c r="CY49" s="607"/>
      <c r="CZ49" s="608">
        <v>100</v>
      </c>
      <c r="DA49" s="609"/>
      <c r="DB49" s="609"/>
      <c r="DC49" s="610"/>
      <c r="DD49" s="611">
        <v>21765223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fE7mk1PMYNpzdhBWnYyj6ch0lFkyn9kur2L/KSJ1fgkpWgV0SVX1E8lvmn/JwLEkQcUXiOM7BM0kjZqJCzOAlg==" saltValue="lgIv1TbH0XuF082u3byxV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CR9" sqref="CR9:CV9"/>
    </sheetView>
  </sheetViews>
  <sheetFormatPr defaultColWidth="0" defaultRowHeight="13.2" zeroHeight="1" x14ac:dyDescent="0.2"/>
  <cols>
    <col min="1" max="130" width="2.77734375" style="214" customWidth="1"/>
    <col min="131" max="131" width="1.6640625" style="214" customWidth="1"/>
    <col min="132" max="16384" width="9" style="214" hidden="1"/>
  </cols>
  <sheetData>
    <row r="1" spans="1:131" ht="11.25" customHeight="1" thickBot="1" x14ac:dyDescent="0.25">
      <c r="A1" s="210"/>
      <c r="B1" s="210"/>
      <c r="C1" s="210"/>
      <c r="D1" s="210"/>
      <c r="E1" s="210"/>
      <c r="F1" s="210"/>
      <c r="G1" s="210"/>
      <c r="H1" s="210"/>
      <c r="I1" s="210"/>
      <c r="J1" s="210"/>
      <c r="K1" s="210"/>
      <c r="L1" s="210"/>
      <c r="M1" s="210"/>
      <c r="N1" s="211"/>
      <c r="O1" s="211"/>
      <c r="P1" s="211"/>
      <c r="Q1" s="211"/>
      <c r="R1" s="211"/>
      <c r="S1" s="211"/>
      <c r="T1" s="211"/>
      <c r="U1" s="211"/>
      <c r="V1" s="211"/>
      <c r="W1" s="211"/>
      <c r="X1" s="211"/>
      <c r="Y1" s="211"/>
      <c r="Z1" s="211"/>
      <c r="AA1" s="211"/>
      <c r="AB1" s="211"/>
      <c r="AC1" s="211"/>
      <c r="AD1" s="211"/>
      <c r="AE1" s="211"/>
      <c r="AF1" s="211"/>
      <c r="AG1" s="211"/>
      <c r="AH1" s="211"/>
      <c r="AI1" s="211"/>
      <c r="AJ1" s="211"/>
      <c r="AK1" s="211"/>
      <c r="AL1" s="211"/>
      <c r="AM1" s="211"/>
      <c r="AN1" s="211"/>
      <c r="AO1" s="211"/>
      <c r="AP1" s="211"/>
      <c r="AQ1" s="211"/>
      <c r="AR1" s="211"/>
      <c r="AS1" s="211"/>
      <c r="AT1" s="211"/>
      <c r="AU1" s="211"/>
      <c r="AV1" s="211"/>
      <c r="AW1" s="211"/>
      <c r="AX1" s="211"/>
      <c r="AY1" s="211"/>
      <c r="AZ1" s="211"/>
      <c r="BA1" s="211"/>
      <c r="BB1" s="211"/>
      <c r="BC1" s="211"/>
      <c r="BD1" s="211"/>
      <c r="BE1" s="211"/>
      <c r="BF1" s="211"/>
      <c r="BG1" s="211"/>
      <c r="BH1" s="211"/>
      <c r="BI1" s="211"/>
      <c r="BJ1" s="211"/>
      <c r="BK1" s="211"/>
      <c r="BL1" s="211"/>
      <c r="BM1" s="211"/>
      <c r="BN1" s="211"/>
      <c r="BO1" s="211"/>
      <c r="BP1" s="211"/>
      <c r="BQ1" s="211"/>
      <c r="BR1" s="211"/>
      <c r="BS1" s="211"/>
      <c r="BT1" s="211"/>
      <c r="BU1" s="211"/>
      <c r="BV1" s="211"/>
      <c r="BW1" s="211"/>
      <c r="BX1" s="211"/>
      <c r="BY1" s="211"/>
      <c r="BZ1" s="211"/>
      <c r="CA1" s="211"/>
      <c r="CB1" s="211"/>
      <c r="CC1" s="211"/>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211"/>
      <c r="DI1" s="211"/>
      <c r="DJ1" s="211"/>
      <c r="DK1" s="211"/>
      <c r="DL1" s="211"/>
      <c r="DM1" s="211"/>
      <c r="DN1" s="211"/>
      <c r="DO1" s="211"/>
      <c r="DP1" s="211"/>
      <c r="DQ1" s="212"/>
      <c r="DR1" s="212"/>
      <c r="DS1" s="212"/>
      <c r="DT1" s="212"/>
      <c r="DU1" s="212"/>
      <c r="DV1" s="212"/>
      <c r="DW1" s="212"/>
      <c r="DX1" s="212"/>
      <c r="DY1" s="212"/>
      <c r="DZ1" s="212"/>
      <c r="EA1" s="213"/>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1"/>
      <c r="BK2" s="211"/>
      <c r="BL2" s="211"/>
      <c r="BM2" s="211"/>
      <c r="BN2" s="211"/>
      <c r="BO2" s="211"/>
      <c r="BP2" s="211"/>
      <c r="BQ2" s="211"/>
      <c r="BR2" s="211"/>
      <c r="BS2" s="211"/>
      <c r="BT2" s="211"/>
      <c r="BU2" s="211"/>
      <c r="BV2" s="211"/>
      <c r="BW2" s="211"/>
      <c r="BX2" s="211"/>
      <c r="BY2" s="211"/>
      <c r="BZ2" s="211"/>
      <c r="CA2" s="211"/>
      <c r="CB2" s="211"/>
      <c r="CC2" s="211"/>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1091" t="s">
        <v>353</v>
      </c>
      <c r="DK2" s="1092"/>
      <c r="DL2" s="1092"/>
      <c r="DM2" s="1092"/>
      <c r="DN2" s="1092"/>
      <c r="DO2" s="1093"/>
      <c r="DP2" s="211"/>
      <c r="DQ2" s="1091" t="s">
        <v>354</v>
      </c>
      <c r="DR2" s="1092"/>
      <c r="DS2" s="1092"/>
      <c r="DT2" s="1092"/>
      <c r="DU2" s="1092"/>
      <c r="DV2" s="1092"/>
      <c r="DW2" s="1092"/>
      <c r="DX2" s="1092"/>
      <c r="DY2" s="1092"/>
      <c r="DZ2" s="1093"/>
      <c r="EA2" s="213"/>
    </row>
    <row r="3" spans="1:131" ht="11.25" customHeight="1" x14ac:dyDescent="0.2">
      <c r="A3" s="211"/>
      <c r="B3" s="211"/>
      <c r="C3" s="211"/>
      <c r="D3" s="211"/>
      <c r="E3" s="211"/>
      <c r="F3" s="211"/>
      <c r="G3" s="211"/>
      <c r="H3" s="211"/>
      <c r="I3" s="211"/>
      <c r="J3" s="211"/>
      <c r="K3" s="211"/>
      <c r="L3" s="211"/>
      <c r="M3" s="211"/>
      <c r="N3" s="211"/>
      <c r="O3" s="211"/>
      <c r="P3" s="211"/>
      <c r="Q3" s="211"/>
      <c r="R3" s="211"/>
      <c r="S3" s="211"/>
      <c r="T3" s="211"/>
      <c r="U3" s="211"/>
      <c r="V3" s="211"/>
      <c r="W3" s="211"/>
      <c r="X3" s="211"/>
      <c r="Y3" s="211"/>
      <c r="Z3" s="211"/>
      <c r="AA3" s="211"/>
      <c r="AB3" s="211"/>
      <c r="AC3" s="211"/>
      <c r="AD3" s="211"/>
      <c r="AE3" s="211"/>
      <c r="AF3" s="211"/>
      <c r="AG3" s="211"/>
      <c r="AH3" s="211"/>
      <c r="AI3" s="211"/>
      <c r="AJ3" s="211"/>
      <c r="AK3" s="211"/>
      <c r="AL3" s="211"/>
      <c r="AM3" s="211"/>
      <c r="AN3" s="211"/>
      <c r="AO3" s="211"/>
      <c r="AP3" s="211"/>
      <c r="AQ3" s="211"/>
      <c r="AR3" s="211"/>
      <c r="AS3" s="211"/>
      <c r="AT3" s="211"/>
      <c r="AU3" s="211"/>
      <c r="AV3" s="211"/>
      <c r="AW3" s="211"/>
      <c r="AX3" s="211"/>
      <c r="AY3" s="211"/>
      <c r="AZ3" s="211"/>
      <c r="BA3" s="211"/>
      <c r="BB3" s="211"/>
      <c r="BC3" s="211"/>
      <c r="BD3" s="211"/>
      <c r="BE3" s="211"/>
      <c r="BF3" s="211"/>
      <c r="BG3" s="211"/>
      <c r="BH3" s="211"/>
      <c r="BI3" s="211"/>
      <c r="BJ3" s="211"/>
      <c r="BK3" s="211"/>
      <c r="BL3" s="211"/>
      <c r="BM3" s="211"/>
      <c r="BN3" s="211"/>
      <c r="BO3" s="211"/>
      <c r="BP3" s="211"/>
      <c r="BQ3" s="211"/>
      <c r="BR3" s="211"/>
      <c r="BS3" s="211"/>
      <c r="BT3" s="211"/>
      <c r="BU3" s="211"/>
      <c r="BV3" s="211"/>
      <c r="BW3" s="211"/>
      <c r="BX3" s="211"/>
      <c r="BY3" s="211"/>
      <c r="BZ3" s="211"/>
      <c r="CA3" s="211"/>
      <c r="CB3" s="211"/>
      <c r="CC3" s="211"/>
      <c r="CD3" s="211"/>
      <c r="CE3" s="211"/>
      <c r="CF3" s="211"/>
      <c r="CG3" s="211"/>
      <c r="CH3" s="211"/>
      <c r="CI3" s="211"/>
      <c r="CJ3" s="211"/>
      <c r="CK3" s="211"/>
      <c r="CL3" s="211"/>
      <c r="CM3" s="211"/>
      <c r="CN3" s="211"/>
      <c r="CO3" s="211"/>
      <c r="CP3" s="211"/>
      <c r="CQ3" s="211"/>
      <c r="CR3" s="211"/>
      <c r="CS3" s="211"/>
      <c r="CT3" s="211"/>
      <c r="CU3" s="211"/>
      <c r="CV3" s="211"/>
      <c r="CW3" s="211"/>
      <c r="CX3" s="211"/>
      <c r="CY3" s="211"/>
      <c r="CZ3" s="211"/>
      <c r="DA3" s="211"/>
      <c r="DB3" s="211"/>
      <c r="DC3" s="211"/>
      <c r="DD3" s="211"/>
      <c r="DE3" s="211"/>
      <c r="DF3" s="211"/>
      <c r="DG3" s="211"/>
      <c r="DH3" s="211"/>
      <c r="DI3" s="211"/>
      <c r="DJ3" s="211"/>
      <c r="DK3" s="211"/>
      <c r="DL3" s="211"/>
      <c r="DM3" s="211"/>
      <c r="DN3" s="211"/>
      <c r="DO3" s="211"/>
      <c r="DP3" s="211"/>
      <c r="DQ3" s="211"/>
      <c r="DR3" s="211"/>
      <c r="DS3" s="211"/>
      <c r="DT3" s="211"/>
      <c r="DU3" s="211"/>
      <c r="DV3" s="211"/>
      <c r="DW3" s="211"/>
      <c r="DX3" s="211"/>
      <c r="DY3" s="211"/>
      <c r="DZ3" s="211"/>
      <c r="EA3" s="213"/>
    </row>
    <row r="4" spans="1:131" s="218"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15"/>
      <c r="BA4" s="215"/>
      <c r="BB4" s="215"/>
      <c r="BC4" s="215"/>
      <c r="BD4" s="215"/>
      <c r="BE4" s="216"/>
      <c r="BF4" s="216"/>
      <c r="BG4" s="216"/>
      <c r="BH4" s="216"/>
      <c r="BI4" s="216"/>
      <c r="BJ4" s="216"/>
      <c r="BK4" s="216"/>
      <c r="BL4" s="216"/>
      <c r="BM4" s="216"/>
      <c r="BN4" s="216"/>
      <c r="BO4" s="216"/>
      <c r="BP4" s="216"/>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17"/>
    </row>
    <row r="5" spans="1:131" s="218"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15"/>
      <c r="BA5" s="215"/>
      <c r="BB5" s="215"/>
      <c r="BC5" s="215"/>
      <c r="BD5" s="215"/>
      <c r="BE5" s="216"/>
      <c r="BF5" s="216"/>
      <c r="BG5" s="216"/>
      <c r="BH5" s="216"/>
      <c r="BI5" s="216"/>
      <c r="BJ5" s="216"/>
      <c r="BK5" s="216"/>
      <c r="BL5" s="216"/>
      <c r="BM5" s="216"/>
      <c r="BN5" s="216"/>
      <c r="BO5" s="216"/>
      <c r="BP5" s="216"/>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17"/>
    </row>
    <row r="6" spans="1:131" s="218"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15"/>
      <c r="BA6" s="215"/>
      <c r="BB6" s="215"/>
      <c r="BC6" s="215"/>
      <c r="BD6" s="215"/>
      <c r="BE6" s="216"/>
      <c r="BF6" s="216"/>
      <c r="BG6" s="216"/>
      <c r="BH6" s="216"/>
      <c r="BI6" s="216"/>
      <c r="BJ6" s="216"/>
      <c r="BK6" s="216"/>
      <c r="BL6" s="216"/>
      <c r="BM6" s="216"/>
      <c r="BN6" s="216"/>
      <c r="BO6" s="216"/>
      <c r="BP6" s="216"/>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17"/>
    </row>
    <row r="7" spans="1:131" s="218" customFormat="1" ht="26.25" customHeight="1" thickTop="1" x14ac:dyDescent="0.2">
      <c r="A7" s="219">
        <v>1</v>
      </c>
      <c r="B7" s="1047" t="s">
        <v>374</v>
      </c>
      <c r="C7" s="1048"/>
      <c r="D7" s="1048"/>
      <c r="E7" s="1048"/>
      <c r="F7" s="1048"/>
      <c r="G7" s="1048"/>
      <c r="H7" s="1048"/>
      <c r="I7" s="1048"/>
      <c r="J7" s="1048"/>
      <c r="K7" s="1048"/>
      <c r="L7" s="1048"/>
      <c r="M7" s="1048"/>
      <c r="N7" s="1048"/>
      <c r="O7" s="1048"/>
      <c r="P7" s="1049"/>
      <c r="Q7" s="1102">
        <v>36900</v>
      </c>
      <c r="R7" s="1103"/>
      <c r="S7" s="1103"/>
      <c r="T7" s="1103"/>
      <c r="U7" s="1103"/>
      <c r="V7" s="1103">
        <v>35550</v>
      </c>
      <c r="W7" s="1103"/>
      <c r="X7" s="1103"/>
      <c r="Y7" s="1103"/>
      <c r="Z7" s="1103"/>
      <c r="AA7" s="1103">
        <v>1350</v>
      </c>
      <c r="AB7" s="1103"/>
      <c r="AC7" s="1103"/>
      <c r="AD7" s="1103"/>
      <c r="AE7" s="1104"/>
      <c r="AF7" s="1105">
        <v>911</v>
      </c>
      <c r="AG7" s="1106"/>
      <c r="AH7" s="1106"/>
      <c r="AI7" s="1106"/>
      <c r="AJ7" s="1107"/>
      <c r="AK7" s="1108">
        <v>1025</v>
      </c>
      <c r="AL7" s="1109"/>
      <c r="AM7" s="1109"/>
      <c r="AN7" s="1109"/>
      <c r="AO7" s="1109"/>
      <c r="AP7" s="1109">
        <v>32553</v>
      </c>
      <c r="AQ7" s="1109"/>
      <c r="AR7" s="1109"/>
      <c r="AS7" s="1109"/>
      <c r="AT7" s="1109"/>
      <c r="AU7" s="1110"/>
      <c r="AV7" s="1110"/>
      <c r="AW7" s="1110"/>
      <c r="AX7" s="1110"/>
      <c r="AY7" s="1111"/>
      <c r="AZ7" s="215"/>
      <c r="BA7" s="215"/>
      <c r="BB7" s="215"/>
      <c r="BC7" s="215"/>
      <c r="BD7" s="215"/>
      <c r="BE7" s="216"/>
      <c r="BF7" s="216"/>
      <c r="BG7" s="216"/>
      <c r="BH7" s="216"/>
      <c r="BI7" s="216"/>
      <c r="BJ7" s="216"/>
      <c r="BK7" s="216"/>
      <c r="BL7" s="216"/>
      <c r="BM7" s="216"/>
      <c r="BN7" s="216"/>
      <c r="BO7" s="216"/>
      <c r="BP7" s="216"/>
      <c r="BQ7" s="219">
        <v>1</v>
      </c>
      <c r="BR7" s="220"/>
      <c r="BS7" s="1099" t="s">
        <v>561</v>
      </c>
      <c r="BT7" s="1100"/>
      <c r="BU7" s="1100"/>
      <c r="BV7" s="1100"/>
      <c r="BW7" s="1100"/>
      <c r="BX7" s="1100"/>
      <c r="BY7" s="1100"/>
      <c r="BZ7" s="1100"/>
      <c r="CA7" s="1100"/>
      <c r="CB7" s="1100"/>
      <c r="CC7" s="1100"/>
      <c r="CD7" s="1100"/>
      <c r="CE7" s="1100"/>
      <c r="CF7" s="1100"/>
      <c r="CG7" s="1112"/>
      <c r="CH7" s="1096">
        <v>0</v>
      </c>
      <c r="CI7" s="1097"/>
      <c r="CJ7" s="1097"/>
      <c r="CK7" s="1097"/>
      <c r="CL7" s="1098"/>
      <c r="CM7" s="1096">
        <v>51</v>
      </c>
      <c r="CN7" s="1097"/>
      <c r="CO7" s="1097"/>
      <c r="CP7" s="1097"/>
      <c r="CQ7" s="1098"/>
      <c r="CR7" s="1096">
        <v>10</v>
      </c>
      <c r="CS7" s="1097"/>
      <c r="CT7" s="1097"/>
      <c r="CU7" s="1097"/>
      <c r="CV7" s="1098"/>
      <c r="CW7" s="1096" t="s">
        <v>489</v>
      </c>
      <c r="CX7" s="1097"/>
      <c r="CY7" s="1097"/>
      <c r="CZ7" s="1097"/>
      <c r="DA7" s="1098"/>
      <c r="DB7" s="1096" t="s">
        <v>489</v>
      </c>
      <c r="DC7" s="1097"/>
      <c r="DD7" s="1097"/>
      <c r="DE7" s="1097"/>
      <c r="DF7" s="1098"/>
      <c r="DG7" s="1096" t="s">
        <v>489</v>
      </c>
      <c r="DH7" s="1097"/>
      <c r="DI7" s="1097"/>
      <c r="DJ7" s="1097"/>
      <c r="DK7" s="1098"/>
      <c r="DL7" s="1096" t="s">
        <v>489</v>
      </c>
      <c r="DM7" s="1097"/>
      <c r="DN7" s="1097"/>
      <c r="DO7" s="1097"/>
      <c r="DP7" s="1098"/>
      <c r="DQ7" s="1096" t="s">
        <v>489</v>
      </c>
      <c r="DR7" s="1097"/>
      <c r="DS7" s="1097"/>
      <c r="DT7" s="1097"/>
      <c r="DU7" s="1098"/>
      <c r="DV7" s="1099"/>
      <c r="DW7" s="1100"/>
      <c r="DX7" s="1100"/>
      <c r="DY7" s="1100"/>
      <c r="DZ7" s="1101"/>
      <c r="EA7" s="217"/>
    </row>
    <row r="8" spans="1:131" s="218" customFormat="1" ht="26.25" customHeight="1" x14ac:dyDescent="0.2">
      <c r="A8" s="221">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15"/>
      <c r="BA8" s="215"/>
      <c r="BB8" s="215"/>
      <c r="BC8" s="215"/>
      <c r="BD8" s="215"/>
      <c r="BE8" s="216"/>
      <c r="BF8" s="216"/>
      <c r="BG8" s="216"/>
      <c r="BH8" s="216"/>
      <c r="BI8" s="216"/>
      <c r="BJ8" s="216"/>
      <c r="BK8" s="216"/>
      <c r="BL8" s="216"/>
      <c r="BM8" s="216"/>
      <c r="BN8" s="216"/>
      <c r="BO8" s="216"/>
      <c r="BP8" s="216"/>
      <c r="BQ8" s="221">
        <v>2</v>
      </c>
      <c r="BR8" s="222"/>
      <c r="BS8" s="992" t="s">
        <v>562</v>
      </c>
      <c r="BT8" s="993"/>
      <c r="BU8" s="993"/>
      <c r="BV8" s="993"/>
      <c r="BW8" s="993"/>
      <c r="BX8" s="993"/>
      <c r="BY8" s="993"/>
      <c r="BZ8" s="993"/>
      <c r="CA8" s="993"/>
      <c r="CB8" s="993"/>
      <c r="CC8" s="993"/>
      <c r="CD8" s="993"/>
      <c r="CE8" s="993"/>
      <c r="CF8" s="993"/>
      <c r="CG8" s="1014"/>
      <c r="CH8" s="989">
        <v>-2</v>
      </c>
      <c r="CI8" s="990"/>
      <c r="CJ8" s="990"/>
      <c r="CK8" s="990"/>
      <c r="CL8" s="991"/>
      <c r="CM8" s="989">
        <v>453</v>
      </c>
      <c r="CN8" s="990"/>
      <c r="CO8" s="990"/>
      <c r="CP8" s="990"/>
      <c r="CQ8" s="991"/>
      <c r="CR8" s="989">
        <v>124</v>
      </c>
      <c r="CS8" s="990"/>
      <c r="CT8" s="990"/>
      <c r="CU8" s="990"/>
      <c r="CV8" s="991"/>
      <c r="CW8" s="989">
        <v>6</v>
      </c>
      <c r="CX8" s="990"/>
      <c r="CY8" s="990"/>
      <c r="CZ8" s="990"/>
      <c r="DA8" s="991"/>
      <c r="DB8" s="989" t="s">
        <v>489</v>
      </c>
      <c r="DC8" s="990"/>
      <c r="DD8" s="990"/>
      <c r="DE8" s="990"/>
      <c r="DF8" s="991"/>
      <c r="DG8" s="989" t="s">
        <v>489</v>
      </c>
      <c r="DH8" s="990"/>
      <c r="DI8" s="990"/>
      <c r="DJ8" s="990"/>
      <c r="DK8" s="991"/>
      <c r="DL8" s="989" t="s">
        <v>489</v>
      </c>
      <c r="DM8" s="990"/>
      <c r="DN8" s="990"/>
      <c r="DO8" s="990"/>
      <c r="DP8" s="991"/>
      <c r="DQ8" s="989" t="s">
        <v>489</v>
      </c>
      <c r="DR8" s="990"/>
      <c r="DS8" s="990"/>
      <c r="DT8" s="990"/>
      <c r="DU8" s="991"/>
      <c r="DV8" s="992"/>
      <c r="DW8" s="993"/>
      <c r="DX8" s="993"/>
      <c r="DY8" s="993"/>
      <c r="DZ8" s="994"/>
      <c r="EA8" s="217"/>
    </row>
    <row r="9" spans="1:131" s="218" customFormat="1" ht="26.25" customHeight="1" x14ac:dyDescent="0.2">
      <c r="A9" s="221">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15"/>
      <c r="BA9" s="215"/>
      <c r="BB9" s="215"/>
      <c r="BC9" s="215"/>
      <c r="BD9" s="215"/>
      <c r="BE9" s="216"/>
      <c r="BF9" s="216"/>
      <c r="BG9" s="216"/>
      <c r="BH9" s="216"/>
      <c r="BI9" s="216"/>
      <c r="BJ9" s="216"/>
      <c r="BK9" s="216"/>
      <c r="BL9" s="216"/>
      <c r="BM9" s="216"/>
      <c r="BN9" s="216"/>
      <c r="BO9" s="216"/>
      <c r="BP9" s="216"/>
      <c r="BQ9" s="221">
        <v>3</v>
      </c>
      <c r="BR9" s="222"/>
      <c r="BS9" s="992" t="s">
        <v>563</v>
      </c>
      <c r="BT9" s="993"/>
      <c r="BU9" s="993"/>
      <c r="BV9" s="993"/>
      <c r="BW9" s="993"/>
      <c r="BX9" s="993"/>
      <c r="BY9" s="993"/>
      <c r="BZ9" s="993"/>
      <c r="CA9" s="993"/>
      <c r="CB9" s="993"/>
      <c r="CC9" s="993"/>
      <c r="CD9" s="993"/>
      <c r="CE9" s="993"/>
      <c r="CF9" s="993"/>
      <c r="CG9" s="1014"/>
      <c r="CH9" s="989">
        <v>1</v>
      </c>
      <c r="CI9" s="990"/>
      <c r="CJ9" s="990"/>
      <c r="CK9" s="990"/>
      <c r="CL9" s="991"/>
      <c r="CM9" s="989">
        <v>59</v>
      </c>
      <c r="CN9" s="990"/>
      <c r="CO9" s="990"/>
      <c r="CP9" s="990"/>
      <c r="CQ9" s="991"/>
      <c r="CR9" s="989">
        <v>15</v>
      </c>
      <c r="CS9" s="990"/>
      <c r="CT9" s="990"/>
      <c r="CU9" s="990"/>
      <c r="CV9" s="991"/>
      <c r="CW9" s="989" t="s">
        <v>548</v>
      </c>
      <c r="CX9" s="990"/>
      <c r="CY9" s="990"/>
      <c r="CZ9" s="990"/>
      <c r="DA9" s="991"/>
      <c r="DB9" s="989" t="s">
        <v>489</v>
      </c>
      <c r="DC9" s="990"/>
      <c r="DD9" s="990"/>
      <c r="DE9" s="990"/>
      <c r="DF9" s="991"/>
      <c r="DG9" s="989" t="s">
        <v>489</v>
      </c>
      <c r="DH9" s="990"/>
      <c r="DI9" s="990"/>
      <c r="DJ9" s="990"/>
      <c r="DK9" s="991"/>
      <c r="DL9" s="989" t="s">
        <v>489</v>
      </c>
      <c r="DM9" s="990"/>
      <c r="DN9" s="990"/>
      <c r="DO9" s="990"/>
      <c r="DP9" s="991"/>
      <c r="DQ9" s="989" t="s">
        <v>489</v>
      </c>
      <c r="DR9" s="990"/>
      <c r="DS9" s="990"/>
      <c r="DT9" s="990"/>
      <c r="DU9" s="991"/>
      <c r="DV9" s="992"/>
      <c r="DW9" s="993"/>
      <c r="DX9" s="993"/>
      <c r="DY9" s="993"/>
      <c r="DZ9" s="994"/>
      <c r="EA9" s="217"/>
    </row>
    <row r="10" spans="1:131" s="218" customFormat="1" ht="26.25" customHeight="1" x14ac:dyDescent="0.2">
      <c r="A10" s="221">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15"/>
      <c r="BA10" s="215"/>
      <c r="BB10" s="215"/>
      <c r="BC10" s="215"/>
      <c r="BD10" s="215"/>
      <c r="BE10" s="216"/>
      <c r="BF10" s="216"/>
      <c r="BG10" s="216"/>
      <c r="BH10" s="216"/>
      <c r="BI10" s="216"/>
      <c r="BJ10" s="216"/>
      <c r="BK10" s="216"/>
      <c r="BL10" s="216"/>
      <c r="BM10" s="216"/>
      <c r="BN10" s="216"/>
      <c r="BO10" s="216"/>
      <c r="BP10" s="216"/>
      <c r="BQ10" s="221">
        <v>4</v>
      </c>
      <c r="BR10" s="222"/>
      <c r="BS10" s="992" t="s">
        <v>564</v>
      </c>
      <c r="BT10" s="993"/>
      <c r="BU10" s="993"/>
      <c r="BV10" s="993"/>
      <c r="BW10" s="993"/>
      <c r="BX10" s="993"/>
      <c r="BY10" s="993"/>
      <c r="BZ10" s="993"/>
      <c r="CA10" s="993"/>
      <c r="CB10" s="993"/>
      <c r="CC10" s="993"/>
      <c r="CD10" s="993"/>
      <c r="CE10" s="993"/>
      <c r="CF10" s="993"/>
      <c r="CG10" s="1014"/>
      <c r="CH10" s="989">
        <v>12</v>
      </c>
      <c r="CI10" s="990"/>
      <c r="CJ10" s="990"/>
      <c r="CK10" s="990"/>
      <c r="CL10" s="991"/>
      <c r="CM10" s="989">
        <v>98</v>
      </c>
      <c r="CN10" s="990"/>
      <c r="CO10" s="990"/>
      <c r="CP10" s="990"/>
      <c r="CQ10" s="991"/>
      <c r="CR10" s="989">
        <v>89</v>
      </c>
      <c r="CS10" s="990"/>
      <c r="CT10" s="990"/>
      <c r="CU10" s="990"/>
      <c r="CV10" s="991"/>
      <c r="CW10" s="989">
        <v>146</v>
      </c>
      <c r="CX10" s="990"/>
      <c r="CY10" s="990"/>
      <c r="CZ10" s="990"/>
      <c r="DA10" s="991"/>
      <c r="DB10" s="989" t="s">
        <v>489</v>
      </c>
      <c r="DC10" s="990"/>
      <c r="DD10" s="990"/>
      <c r="DE10" s="990"/>
      <c r="DF10" s="991"/>
      <c r="DG10" s="989" t="s">
        <v>489</v>
      </c>
      <c r="DH10" s="990"/>
      <c r="DI10" s="990"/>
      <c r="DJ10" s="990"/>
      <c r="DK10" s="991"/>
      <c r="DL10" s="989" t="s">
        <v>489</v>
      </c>
      <c r="DM10" s="990"/>
      <c r="DN10" s="990"/>
      <c r="DO10" s="990"/>
      <c r="DP10" s="991"/>
      <c r="DQ10" s="989" t="s">
        <v>489</v>
      </c>
      <c r="DR10" s="990"/>
      <c r="DS10" s="990"/>
      <c r="DT10" s="990"/>
      <c r="DU10" s="991"/>
      <c r="DV10" s="992"/>
      <c r="DW10" s="993"/>
      <c r="DX10" s="993"/>
      <c r="DY10" s="993"/>
      <c r="DZ10" s="994"/>
      <c r="EA10" s="217"/>
    </row>
    <row r="11" spans="1:131" s="218" customFormat="1" ht="26.25" customHeight="1" x14ac:dyDescent="0.2">
      <c r="A11" s="221">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15"/>
      <c r="BA11" s="215"/>
      <c r="BB11" s="215"/>
      <c r="BC11" s="215"/>
      <c r="BD11" s="215"/>
      <c r="BE11" s="216"/>
      <c r="BF11" s="216"/>
      <c r="BG11" s="216"/>
      <c r="BH11" s="216"/>
      <c r="BI11" s="216"/>
      <c r="BJ11" s="216"/>
      <c r="BK11" s="216"/>
      <c r="BL11" s="216"/>
      <c r="BM11" s="216"/>
      <c r="BN11" s="216"/>
      <c r="BO11" s="216"/>
      <c r="BP11" s="216"/>
      <c r="BQ11" s="221">
        <v>5</v>
      </c>
      <c r="BR11" s="222"/>
      <c r="BS11" s="992" t="s">
        <v>565</v>
      </c>
      <c r="BT11" s="993"/>
      <c r="BU11" s="993"/>
      <c r="BV11" s="993"/>
      <c r="BW11" s="993"/>
      <c r="BX11" s="993"/>
      <c r="BY11" s="993"/>
      <c r="BZ11" s="993"/>
      <c r="CA11" s="993"/>
      <c r="CB11" s="993"/>
      <c r="CC11" s="993"/>
      <c r="CD11" s="993"/>
      <c r="CE11" s="993"/>
      <c r="CF11" s="993"/>
      <c r="CG11" s="1014"/>
      <c r="CH11" s="989">
        <v>-263</v>
      </c>
      <c r="CI11" s="990"/>
      <c r="CJ11" s="990"/>
      <c r="CK11" s="990"/>
      <c r="CL11" s="991"/>
      <c r="CM11" s="989">
        <v>527</v>
      </c>
      <c r="CN11" s="990"/>
      <c r="CO11" s="990"/>
      <c r="CP11" s="990"/>
      <c r="CQ11" s="991"/>
      <c r="CR11" s="989">
        <v>34</v>
      </c>
      <c r="CS11" s="990"/>
      <c r="CT11" s="990"/>
      <c r="CU11" s="990"/>
      <c r="CV11" s="991"/>
      <c r="CW11" s="989">
        <v>22</v>
      </c>
      <c r="CX11" s="990"/>
      <c r="CY11" s="990"/>
      <c r="CZ11" s="990"/>
      <c r="DA11" s="991"/>
      <c r="DB11" s="989" t="s">
        <v>489</v>
      </c>
      <c r="DC11" s="990"/>
      <c r="DD11" s="990"/>
      <c r="DE11" s="990"/>
      <c r="DF11" s="991"/>
      <c r="DG11" s="989" t="s">
        <v>489</v>
      </c>
      <c r="DH11" s="990"/>
      <c r="DI11" s="990"/>
      <c r="DJ11" s="990"/>
      <c r="DK11" s="991"/>
      <c r="DL11" s="989" t="s">
        <v>489</v>
      </c>
      <c r="DM11" s="990"/>
      <c r="DN11" s="990"/>
      <c r="DO11" s="990"/>
      <c r="DP11" s="991"/>
      <c r="DQ11" s="989" t="s">
        <v>489</v>
      </c>
      <c r="DR11" s="990"/>
      <c r="DS11" s="990"/>
      <c r="DT11" s="990"/>
      <c r="DU11" s="991"/>
      <c r="DV11" s="992"/>
      <c r="DW11" s="993"/>
      <c r="DX11" s="993"/>
      <c r="DY11" s="993"/>
      <c r="DZ11" s="994"/>
      <c r="EA11" s="217"/>
    </row>
    <row r="12" spans="1:131" s="218" customFormat="1" ht="26.25" customHeight="1" x14ac:dyDescent="0.2">
      <c r="A12" s="221">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15"/>
      <c r="BA12" s="215"/>
      <c r="BB12" s="215"/>
      <c r="BC12" s="215"/>
      <c r="BD12" s="215"/>
      <c r="BE12" s="216"/>
      <c r="BF12" s="216"/>
      <c r="BG12" s="216"/>
      <c r="BH12" s="216"/>
      <c r="BI12" s="216"/>
      <c r="BJ12" s="216"/>
      <c r="BK12" s="216"/>
      <c r="BL12" s="216"/>
      <c r="BM12" s="216"/>
      <c r="BN12" s="216"/>
      <c r="BO12" s="216"/>
      <c r="BP12" s="216"/>
      <c r="BQ12" s="221">
        <v>6</v>
      </c>
      <c r="BR12" s="222"/>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17"/>
    </row>
    <row r="13" spans="1:131" s="218" customFormat="1" ht="26.25" customHeight="1" x14ac:dyDescent="0.2">
      <c r="A13" s="221">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15"/>
      <c r="BA13" s="215"/>
      <c r="BB13" s="215"/>
      <c r="BC13" s="215"/>
      <c r="BD13" s="215"/>
      <c r="BE13" s="216"/>
      <c r="BF13" s="216"/>
      <c r="BG13" s="216"/>
      <c r="BH13" s="216"/>
      <c r="BI13" s="216"/>
      <c r="BJ13" s="216"/>
      <c r="BK13" s="216"/>
      <c r="BL13" s="216"/>
      <c r="BM13" s="216"/>
      <c r="BN13" s="216"/>
      <c r="BO13" s="216"/>
      <c r="BP13" s="216"/>
      <c r="BQ13" s="221">
        <v>7</v>
      </c>
      <c r="BR13" s="222"/>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17"/>
    </row>
    <row r="14" spans="1:131" s="218" customFormat="1" ht="26.25" customHeight="1" x14ac:dyDescent="0.2">
      <c r="A14" s="221">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15"/>
      <c r="BA14" s="215"/>
      <c r="BB14" s="215"/>
      <c r="BC14" s="215"/>
      <c r="BD14" s="215"/>
      <c r="BE14" s="216"/>
      <c r="BF14" s="216"/>
      <c r="BG14" s="216"/>
      <c r="BH14" s="216"/>
      <c r="BI14" s="216"/>
      <c r="BJ14" s="216"/>
      <c r="BK14" s="216"/>
      <c r="BL14" s="216"/>
      <c r="BM14" s="216"/>
      <c r="BN14" s="216"/>
      <c r="BO14" s="216"/>
      <c r="BP14" s="216"/>
      <c r="BQ14" s="221">
        <v>8</v>
      </c>
      <c r="BR14" s="222"/>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17"/>
    </row>
    <row r="15" spans="1:131" s="218" customFormat="1" ht="26.25" customHeight="1" x14ac:dyDescent="0.2">
      <c r="A15" s="221">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15"/>
      <c r="BA15" s="215"/>
      <c r="BB15" s="215"/>
      <c r="BC15" s="215"/>
      <c r="BD15" s="215"/>
      <c r="BE15" s="216"/>
      <c r="BF15" s="216"/>
      <c r="BG15" s="216"/>
      <c r="BH15" s="216"/>
      <c r="BI15" s="216"/>
      <c r="BJ15" s="216"/>
      <c r="BK15" s="216"/>
      <c r="BL15" s="216"/>
      <c r="BM15" s="216"/>
      <c r="BN15" s="216"/>
      <c r="BO15" s="216"/>
      <c r="BP15" s="216"/>
      <c r="BQ15" s="221">
        <v>9</v>
      </c>
      <c r="BR15" s="222"/>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17"/>
    </row>
    <row r="16" spans="1:131" s="218" customFormat="1" ht="26.25" customHeight="1" x14ac:dyDescent="0.2">
      <c r="A16" s="221">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15"/>
      <c r="BA16" s="215"/>
      <c r="BB16" s="215"/>
      <c r="BC16" s="215"/>
      <c r="BD16" s="215"/>
      <c r="BE16" s="216"/>
      <c r="BF16" s="216"/>
      <c r="BG16" s="216"/>
      <c r="BH16" s="216"/>
      <c r="BI16" s="216"/>
      <c r="BJ16" s="216"/>
      <c r="BK16" s="216"/>
      <c r="BL16" s="216"/>
      <c r="BM16" s="216"/>
      <c r="BN16" s="216"/>
      <c r="BO16" s="216"/>
      <c r="BP16" s="216"/>
      <c r="BQ16" s="221">
        <v>10</v>
      </c>
      <c r="BR16" s="222"/>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17"/>
    </row>
    <row r="17" spans="1:131" s="218" customFormat="1" ht="26.25" customHeight="1" x14ac:dyDescent="0.2">
      <c r="A17" s="221">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15"/>
      <c r="BA17" s="215"/>
      <c r="BB17" s="215"/>
      <c r="BC17" s="215"/>
      <c r="BD17" s="215"/>
      <c r="BE17" s="216"/>
      <c r="BF17" s="216"/>
      <c r="BG17" s="216"/>
      <c r="BH17" s="216"/>
      <c r="BI17" s="216"/>
      <c r="BJ17" s="216"/>
      <c r="BK17" s="216"/>
      <c r="BL17" s="216"/>
      <c r="BM17" s="216"/>
      <c r="BN17" s="216"/>
      <c r="BO17" s="216"/>
      <c r="BP17" s="216"/>
      <c r="BQ17" s="221">
        <v>11</v>
      </c>
      <c r="BR17" s="222"/>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17"/>
    </row>
    <row r="18" spans="1:131" s="218" customFormat="1" ht="26.25" customHeight="1" x14ac:dyDescent="0.2">
      <c r="A18" s="221">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15"/>
      <c r="BA18" s="215"/>
      <c r="BB18" s="215"/>
      <c r="BC18" s="215"/>
      <c r="BD18" s="215"/>
      <c r="BE18" s="216"/>
      <c r="BF18" s="216"/>
      <c r="BG18" s="216"/>
      <c r="BH18" s="216"/>
      <c r="BI18" s="216"/>
      <c r="BJ18" s="216"/>
      <c r="BK18" s="216"/>
      <c r="BL18" s="216"/>
      <c r="BM18" s="216"/>
      <c r="BN18" s="216"/>
      <c r="BO18" s="216"/>
      <c r="BP18" s="216"/>
      <c r="BQ18" s="221">
        <v>12</v>
      </c>
      <c r="BR18" s="222"/>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17"/>
    </row>
    <row r="19" spans="1:131" s="218" customFormat="1" ht="26.25" customHeight="1" x14ac:dyDescent="0.2">
      <c r="A19" s="221">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15"/>
      <c r="BA19" s="215"/>
      <c r="BB19" s="215"/>
      <c r="BC19" s="215"/>
      <c r="BD19" s="215"/>
      <c r="BE19" s="216"/>
      <c r="BF19" s="216"/>
      <c r="BG19" s="216"/>
      <c r="BH19" s="216"/>
      <c r="BI19" s="216"/>
      <c r="BJ19" s="216"/>
      <c r="BK19" s="216"/>
      <c r="BL19" s="216"/>
      <c r="BM19" s="216"/>
      <c r="BN19" s="216"/>
      <c r="BO19" s="216"/>
      <c r="BP19" s="216"/>
      <c r="BQ19" s="221">
        <v>13</v>
      </c>
      <c r="BR19" s="222"/>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17"/>
    </row>
    <row r="20" spans="1:131" s="218" customFormat="1" ht="26.25" customHeight="1" x14ac:dyDescent="0.2">
      <c r="A20" s="221">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15"/>
      <c r="BA20" s="215"/>
      <c r="BB20" s="215"/>
      <c r="BC20" s="215"/>
      <c r="BD20" s="215"/>
      <c r="BE20" s="216"/>
      <c r="BF20" s="216"/>
      <c r="BG20" s="216"/>
      <c r="BH20" s="216"/>
      <c r="BI20" s="216"/>
      <c r="BJ20" s="216"/>
      <c r="BK20" s="216"/>
      <c r="BL20" s="216"/>
      <c r="BM20" s="216"/>
      <c r="BN20" s="216"/>
      <c r="BO20" s="216"/>
      <c r="BP20" s="216"/>
      <c r="BQ20" s="221">
        <v>14</v>
      </c>
      <c r="BR20" s="222"/>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17"/>
    </row>
    <row r="21" spans="1:131" s="218" customFormat="1" ht="26.25" customHeight="1" thickBot="1" x14ac:dyDescent="0.25">
      <c r="A21" s="221">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15"/>
      <c r="BA21" s="215"/>
      <c r="BB21" s="215"/>
      <c r="BC21" s="215"/>
      <c r="BD21" s="215"/>
      <c r="BE21" s="216"/>
      <c r="BF21" s="216"/>
      <c r="BG21" s="216"/>
      <c r="BH21" s="216"/>
      <c r="BI21" s="216"/>
      <c r="BJ21" s="216"/>
      <c r="BK21" s="216"/>
      <c r="BL21" s="216"/>
      <c r="BM21" s="216"/>
      <c r="BN21" s="216"/>
      <c r="BO21" s="216"/>
      <c r="BP21" s="216"/>
      <c r="BQ21" s="221">
        <v>15</v>
      </c>
      <c r="BR21" s="222"/>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17"/>
    </row>
    <row r="22" spans="1:131" s="218" customFormat="1" ht="26.25" customHeight="1" x14ac:dyDescent="0.2">
      <c r="A22" s="221">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16"/>
      <c r="BF22" s="216"/>
      <c r="BG22" s="216"/>
      <c r="BH22" s="216"/>
      <c r="BI22" s="216"/>
      <c r="BJ22" s="216"/>
      <c r="BK22" s="216"/>
      <c r="BL22" s="216"/>
      <c r="BM22" s="216"/>
      <c r="BN22" s="216"/>
      <c r="BO22" s="216"/>
      <c r="BP22" s="216"/>
      <c r="BQ22" s="221">
        <v>16</v>
      </c>
      <c r="BR22" s="222"/>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17"/>
    </row>
    <row r="23" spans="1:131" s="218" customFormat="1" ht="26.25" customHeight="1" thickBot="1" x14ac:dyDescent="0.25">
      <c r="A23" s="223" t="s">
        <v>376</v>
      </c>
      <c r="B23" s="937" t="s">
        <v>377</v>
      </c>
      <c r="C23" s="938"/>
      <c r="D23" s="938"/>
      <c r="E23" s="938"/>
      <c r="F23" s="938"/>
      <c r="G23" s="938"/>
      <c r="H23" s="938"/>
      <c r="I23" s="938"/>
      <c r="J23" s="938"/>
      <c r="K23" s="938"/>
      <c r="L23" s="938"/>
      <c r="M23" s="938"/>
      <c r="N23" s="938"/>
      <c r="O23" s="938"/>
      <c r="P23" s="948"/>
      <c r="Q23" s="1067">
        <v>36900</v>
      </c>
      <c r="R23" s="1061"/>
      <c r="S23" s="1061"/>
      <c r="T23" s="1061"/>
      <c r="U23" s="1061"/>
      <c r="V23" s="1061">
        <v>35550</v>
      </c>
      <c r="W23" s="1061"/>
      <c r="X23" s="1061"/>
      <c r="Y23" s="1061"/>
      <c r="Z23" s="1061"/>
      <c r="AA23" s="1061">
        <v>1350</v>
      </c>
      <c r="AB23" s="1061"/>
      <c r="AC23" s="1061"/>
      <c r="AD23" s="1061"/>
      <c r="AE23" s="1068"/>
      <c r="AF23" s="1069">
        <v>911</v>
      </c>
      <c r="AG23" s="1061"/>
      <c r="AH23" s="1061"/>
      <c r="AI23" s="1061"/>
      <c r="AJ23" s="1070"/>
      <c r="AK23" s="1071"/>
      <c r="AL23" s="1072"/>
      <c r="AM23" s="1072"/>
      <c r="AN23" s="1072"/>
      <c r="AO23" s="1072"/>
      <c r="AP23" s="1061">
        <v>32553</v>
      </c>
      <c r="AQ23" s="1061"/>
      <c r="AR23" s="1061"/>
      <c r="AS23" s="1061"/>
      <c r="AT23" s="1061"/>
      <c r="AU23" s="1062"/>
      <c r="AV23" s="1062"/>
      <c r="AW23" s="1062"/>
      <c r="AX23" s="1062"/>
      <c r="AY23" s="1063"/>
      <c r="AZ23" s="1064" t="s">
        <v>122</v>
      </c>
      <c r="BA23" s="1065"/>
      <c r="BB23" s="1065"/>
      <c r="BC23" s="1065"/>
      <c r="BD23" s="1066"/>
      <c r="BE23" s="216"/>
      <c r="BF23" s="216"/>
      <c r="BG23" s="216"/>
      <c r="BH23" s="216"/>
      <c r="BI23" s="216"/>
      <c r="BJ23" s="216"/>
      <c r="BK23" s="216"/>
      <c r="BL23" s="216"/>
      <c r="BM23" s="216"/>
      <c r="BN23" s="216"/>
      <c r="BO23" s="216"/>
      <c r="BP23" s="216"/>
      <c r="BQ23" s="221">
        <v>17</v>
      </c>
      <c r="BR23" s="222"/>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17"/>
    </row>
    <row r="24" spans="1:131" s="218"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15"/>
      <c r="BA24" s="215"/>
      <c r="BB24" s="215"/>
      <c r="BC24" s="215"/>
      <c r="BD24" s="215"/>
      <c r="BE24" s="216"/>
      <c r="BF24" s="216"/>
      <c r="BG24" s="216"/>
      <c r="BH24" s="216"/>
      <c r="BI24" s="216"/>
      <c r="BJ24" s="216"/>
      <c r="BK24" s="216"/>
      <c r="BL24" s="216"/>
      <c r="BM24" s="216"/>
      <c r="BN24" s="216"/>
      <c r="BO24" s="216"/>
      <c r="BP24" s="216"/>
      <c r="BQ24" s="221">
        <v>18</v>
      </c>
      <c r="BR24" s="222"/>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17"/>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15"/>
      <c r="BK25" s="215"/>
      <c r="BL25" s="215"/>
      <c r="BM25" s="215"/>
      <c r="BN25" s="215"/>
      <c r="BO25" s="224"/>
      <c r="BP25" s="224"/>
      <c r="BQ25" s="221">
        <v>19</v>
      </c>
      <c r="BR25" s="222"/>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3"/>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15"/>
      <c r="BK26" s="215"/>
      <c r="BL26" s="215"/>
      <c r="BM26" s="215"/>
      <c r="BN26" s="215"/>
      <c r="BO26" s="224"/>
      <c r="BP26" s="224"/>
      <c r="BQ26" s="221">
        <v>20</v>
      </c>
      <c r="BR26" s="222"/>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3"/>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15"/>
      <c r="BK27" s="215"/>
      <c r="BL27" s="215"/>
      <c r="BM27" s="215"/>
      <c r="BN27" s="215"/>
      <c r="BO27" s="224"/>
      <c r="BP27" s="224"/>
      <c r="BQ27" s="221">
        <v>21</v>
      </c>
      <c r="BR27" s="222"/>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3"/>
    </row>
    <row r="28" spans="1:131" ht="26.25" customHeight="1" thickTop="1" x14ac:dyDescent="0.2">
      <c r="A28" s="225">
        <v>1</v>
      </c>
      <c r="B28" s="1047" t="s">
        <v>388</v>
      </c>
      <c r="C28" s="1048"/>
      <c r="D28" s="1048"/>
      <c r="E28" s="1048"/>
      <c r="F28" s="1048"/>
      <c r="G28" s="1048"/>
      <c r="H28" s="1048"/>
      <c r="I28" s="1048"/>
      <c r="J28" s="1048"/>
      <c r="K28" s="1048"/>
      <c r="L28" s="1048"/>
      <c r="M28" s="1048"/>
      <c r="N28" s="1048"/>
      <c r="O28" s="1048"/>
      <c r="P28" s="1049"/>
      <c r="Q28" s="1050">
        <v>6291</v>
      </c>
      <c r="R28" s="1051"/>
      <c r="S28" s="1051"/>
      <c r="T28" s="1051"/>
      <c r="U28" s="1051"/>
      <c r="V28" s="1051">
        <v>6280</v>
      </c>
      <c r="W28" s="1051"/>
      <c r="X28" s="1051"/>
      <c r="Y28" s="1051"/>
      <c r="Z28" s="1051"/>
      <c r="AA28" s="1051">
        <v>11</v>
      </c>
      <c r="AB28" s="1051"/>
      <c r="AC28" s="1051"/>
      <c r="AD28" s="1051"/>
      <c r="AE28" s="1052"/>
      <c r="AF28" s="1053">
        <v>11</v>
      </c>
      <c r="AG28" s="1051"/>
      <c r="AH28" s="1051"/>
      <c r="AI28" s="1051"/>
      <c r="AJ28" s="1054"/>
      <c r="AK28" s="1042">
        <v>489</v>
      </c>
      <c r="AL28" s="1043"/>
      <c r="AM28" s="1043"/>
      <c r="AN28" s="1043"/>
      <c r="AO28" s="1043"/>
      <c r="AP28" s="1043" t="s">
        <v>548</v>
      </c>
      <c r="AQ28" s="1043"/>
      <c r="AR28" s="1043"/>
      <c r="AS28" s="1043"/>
      <c r="AT28" s="1043"/>
      <c r="AU28" s="1043" t="s">
        <v>489</v>
      </c>
      <c r="AV28" s="1043"/>
      <c r="AW28" s="1043"/>
      <c r="AX28" s="1043"/>
      <c r="AY28" s="1043"/>
      <c r="AZ28" s="1044" t="s">
        <v>489</v>
      </c>
      <c r="BA28" s="1044"/>
      <c r="BB28" s="1044"/>
      <c r="BC28" s="1044"/>
      <c r="BD28" s="1044"/>
      <c r="BE28" s="1045"/>
      <c r="BF28" s="1045"/>
      <c r="BG28" s="1045"/>
      <c r="BH28" s="1045"/>
      <c r="BI28" s="1046"/>
      <c r="BJ28" s="215"/>
      <c r="BK28" s="215"/>
      <c r="BL28" s="215"/>
      <c r="BM28" s="215"/>
      <c r="BN28" s="215"/>
      <c r="BO28" s="224"/>
      <c r="BP28" s="224"/>
      <c r="BQ28" s="221">
        <v>22</v>
      </c>
      <c r="BR28" s="222"/>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3"/>
    </row>
    <row r="29" spans="1:131" ht="26.25" customHeight="1" x14ac:dyDescent="0.2">
      <c r="A29" s="225">
        <v>2</v>
      </c>
      <c r="B29" s="1030" t="s">
        <v>389</v>
      </c>
      <c r="C29" s="1031"/>
      <c r="D29" s="1031"/>
      <c r="E29" s="1031"/>
      <c r="F29" s="1031"/>
      <c r="G29" s="1031"/>
      <c r="H29" s="1031"/>
      <c r="I29" s="1031"/>
      <c r="J29" s="1031"/>
      <c r="K29" s="1031"/>
      <c r="L29" s="1031"/>
      <c r="M29" s="1031"/>
      <c r="N29" s="1031"/>
      <c r="O29" s="1031"/>
      <c r="P29" s="1032"/>
      <c r="Q29" s="1038">
        <v>1184</v>
      </c>
      <c r="R29" s="1039"/>
      <c r="S29" s="1039"/>
      <c r="T29" s="1039"/>
      <c r="U29" s="1039"/>
      <c r="V29" s="1039">
        <v>1182</v>
      </c>
      <c r="W29" s="1039"/>
      <c r="X29" s="1039"/>
      <c r="Y29" s="1039"/>
      <c r="Z29" s="1039"/>
      <c r="AA29" s="1039">
        <v>2</v>
      </c>
      <c r="AB29" s="1039"/>
      <c r="AC29" s="1039"/>
      <c r="AD29" s="1039"/>
      <c r="AE29" s="1040"/>
      <c r="AF29" s="1035">
        <v>2</v>
      </c>
      <c r="AG29" s="1036"/>
      <c r="AH29" s="1036"/>
      <c r="AI29" s="1036"/>
      <c r="AJ29" s="1037"/>
      <c r="AK29" s="980">
        <v>236</v>
      </c>
      <c r="AL29" s="971"/>
      <c r="AM29" s="971"/>
      <c r="AN29" s="971"/>
      <c r="AO29" s="971"/>
      <c r="AP29" s="971" t="s">
        <v>489</v>
      </c>
      <c r="AQ29" s="971"/>
      <c r="AR29" s="971"/>
      <c r="AS29" s="971"/>
      <c r="AT29" s="971"/>
      <c r="AU29" s="971" t="s">
        <v>489</v>
      </c>
      <c r="AV29" s="971"/>
      <c r="AW29" s="971"/>
      <c r="AX29" s="971"/>
      <c r="AY29" s="971"/>
      <c r="AZ29" s="1041" t="s">
        <v>489</v>
      </c>
      <c r="BA29" s="1041"/>
      <c r="BB29" s="1041"/>
      <c r="BC29" s="1041"/>
      <c r="BD29" s="1041"/>
      <c r="BE29" s="972"/>
      <c r="BF29" s="972"/>
      <c r="BG29" s="972"/>
      <c r="BH29" s="972"/>
      <c r="BI29" s="973"/>
      <c r="BJ29" s="215"/>
      <c r="BK29" s="215"/>
      <c r="BL29" s="215"/>
      <c r="BM29" s="215"/>
      <c r="BN29" s="215"/>
      <c r="BO29" s="224"/>
      <c r="BP29" s="224"/>
      <c r="BQ29" s="221">
        <v>23</v>
      </c>
      <c r="BR29" s="222"/>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3"/>
    </row>
    <row r="30" spans="1:131" ht="26.25" customHeight="1" x14ac:dyDescent="0.2">
      <c r="A30" s="225">
        <v>3</v>
      </c>
      <c r="B30" s="1030" t="s">
        <v>390</v>
      </c>
      <c r="C30" s="1031"/>
      <c r="D30" s="1031"/>
      <c r="E30" s="1031"/>
      <c r="F30" s="1031"/>
      <c r="G30" s="1031"/>
      <c r="H30" s="1031"/>
      <c r="I30" s="1031"/>
      <c r="J30" s="1031"/>
      <c r="K30" s="1031"/>
      <c r="L30" s="1031"/>
      <c r="M30" s="1031"/>
      <c r="N30" s="1031"/>
      <c r="O30" s="1031"/>
      <c r="P30" s="1032"/>
      <c r="Q30" s="1038">
        <v>6767</v>
      </c>
      <c r="R30" s="1039"/>
      <c r="S30" s="1039"/>
      <c r="T30" s="1039"/>
      <c r="U30" s="1039"/>
      <c r="V30" s="1039">
        <v>6611</v>
      </c>
      <c r="W30" s="1039"/>
      <c r="X30" s="1039"/>
      <c r="Y30" s="1039"/>
      <c r="Z30" s="1039"/>
      <c r="AA30" s="1039">
        <v>156</v>
      </c>
      <c r="AB30" s="1039"/>
      <c r="AC30" s="1039"/>
      <c r="AD30" s="1039"/>
      <c r="AE30" s="1040"/>
      <c r="AF30" s="1035">
        <v>156</v>
      </c>
      <c r="AG30" s="1036"/>
      <c r="AH30" s="1036"/>
      <c r="AI30" s="1036"/>
      <c r="AJ30" s="1037"/>
      <c r="AK30" s="980">
        <v>977</v>
      </c>
      <c r="AL30" s="971"/>
      <c r="AM30" s="971"/>
      <c r="AN30" s="971"/>
      <c r="AO30" s="971"/>
      <c r="AP30" s="971" t="s">
        <v>489</v>
      </c>
      <c r="AQ30" s="971"/>
      <c r="AR30" s="971"/>
      <c r="AS30" s="971"/>
      <c r="AT30" s="971"/>
      <c r="AU30" s="971" t="s">
        <v>489</v>
      </c>
      <c r="AV30" s="971"/>
      <c r="AW30" s="971"/>
      <c r="AX30" s="971"/>
      <c r="AY30" s="971"/>
      <c r="AZ30" s="1041" t="s">
        <v>489</v>
      </c>
      <c r="BA30" s="1041"/>
      <c r="BB30" s="1041"/>
      <c r="BC30" s="1041"/>
      <c r="BD30" s="1041"/>
      <c r="BE30" s="972"/>
      <c r="BF30" s="972"/>
      <c r="BG30" s="972"/>
      <c r="BH30" s="972"/>
      <c r="BI30" s="973"/>
      <c r="BJ30" s="215"/>
      <c r="BK30" s="215"/>
      <c r="BL30" s="215"/>
      <c r="BM30" s="215"/>
      <c r="BN30" s="215"/>
      <c r="BO30" s="224"/>
      <c r="BP30" s="224"/>
      <c r="BQ30" s="221">
        <v>24</v>
      </c>
      <c r="BR30" s="222"/>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3"/>
    </row>
    <row r="31" spans="1:131" ht="26.25" customHeight="1" x14ac:dyDescent="0.2">
      <c r="A31" s="225">
        <v>4</v>
      </c>
      <c r="B31" s="1030" t="s">
        <v>391</v>
      </c>
      <c r="C31" s="1031"/>
      <c r="D31" s="1031"/>
      <c r="E31" s="1031"/>
      <c r="F31" s="1031"/>
      <c r="G31" s="1031"/>
      <c r="H31" s="1031"/>
      <c r="I31" s="1031"/>
      <c r="J31" s="1031"/>
      <c r="K31" s="1031"/>
      <c r="L31" s="1031"/>
      <c r="M31" s="1031"/>
      <c r="N31" s="1031"/>
      <c r="O31" s="1031"/>
      <c r="P31" s="1032"/>
      <c r="Q31" s="1038">
        <v>1386</v>
      </c>
      <c r="R31" s="1039"/>
      <c r="S31" s="1039"/>
      <c r="T31" s="1039"/>
      <c r="U31" s="1039"/>
      <c r="V31" s="1039">
        <v>1192</v>
      </c>
      <c r="W31" s="1039"/>
      <c r="X31" s="1039"/>
      <c r="Y31" s="1039"/>
      <c r="Z31" s="1039"/>
      <c r="AA31" s="1039">
        <v>194</v>
      </c>
      <c r="AB31" s="1039"/>
      <c r="AC31" s="1039"/>
      <c r="AD31" s="1039"/>
      <c r="AE31" s="1040"/>
      <c r="AF31" s="1035">
        <v>1104</v>
      </c>
      <c r="AG31" s="1036"/>
      <c r="AH31" s="1036"/>
      <c r="AI31" s="1036"/>
      <c r="AJ31" s="1037"/>
      <c r="AK31" s="980">
        <v>203</v>
      </c>
      <c r="AL31" s="971"/>
      <c r="AM31" s="971"/>
      <c r="AN31" s="971"/>
      <c r="AO31" s="971"/>
      <c r="AP31" s="971">
        <v>5370</v>
      </c>
      <c r="AQ31" s="971"/>
      <c r="AR31" s="971"/>
      <c r="AS31" s="971"/>
      <c r="AT31" s="971"/>
      <c r="AU31" s="971">
        <v>1885</v>
      </c>
      <c r="AV31" s="971"/>
      <c r="AW31" s="971"/>
      <c r="AX31" s="971"/>
      <c r="AY31" s="971"/>
      <c r="AZ31" s="1041" t="s">
        <v>489</v>
      </c>
      <c r="BA31" s="1041"/>
      <c r="BB31" s="1041"/>
      <c r="BC31" s="1041"/>
      <c r="BD31" s="1041"/>
      <c r="BE31" s="972" t="s">
        <v>392</v>
      </c>
      <c r="BF31" s="972"/>
      <c r="BG31" s="972"/>
      <c r="BH31" s="972"/>
      <c r="BI31" s="973"/>
      <c r="BJ31" s="215"/>
      <c r="BK31" s="215"/>
      <c r="BL31" s="215"/>
      <c r="BM31" s="215"/>
      <c r="BN31" s="215"/>
      <c r="BO31" s="224"/>
      <c r="BP31" s="224"/>
      <c r="BQ31" s="221">
        <v>25</v>
      </c>
      <c r="BR31" s="222"/>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3"/>
    </row>
    <row r="32" spans="1:131" ht="26.25" customHeight="1" x14ac:dyDescent="0.2">
      <c r="A32" s="225">
        <v>5</v>
      </c>
      <c r="B32" s="1030" t="s">
        <v>393</v>
      </c>
      <c r="C32" s="1031"/>
      <c r="D32" s="1031"/>
      <c r="E32" s="1031"/>
      <c r="F32" s="1031"/>
      <c r="G32" s="1031"/>
      <c r="H32" s="1031"/>
      <c r="I32" s="1031"/>
      <c r="J32" s="1031"/>
      <c r="K32" s="1031"/>
      <c r="L32" s="1031"/>
      <c r="M32" s="1031"/>
      <c r="N32" s="1031"/>
      <c r="O32" s="1031"/>
      <c r="P32" s="1032"/>
      <c r="Q32" s="1038">
        <v>39</v>
      </c>
      <c r="R32" s="1039"/>
      <c r="S32" s="1039"/>
      <c r="T32" s="1039"/>
      <c r="U32" s="1039"/>
      <c r="V32" s="1039">
        <v>19</v>
      </c>
      <c r="W32" s="1039"/>
      <c r="X32" s="1039"/>
      <c r="Y32" s="1039"/>
      <c r="Z32" s="1039"/>
      <c r="AA32" s="1039">
        <v>20</v>
      </c>
      <c r="AB32" s="1039"/>
      <c r="AC32" s="1039"/>
      <c r="AD32" s="1039"/>
      <c r="AE32" s="1040"/>
      <c r="AF32" s="1035">
        <v>138</v>
      </c>
      <c r="AG32" s="1036"/>
      <c r="AH32" s="1036"/>
      <c r="AI32" s="1036"/>
      <c r="AJ32" s="1037"/>
      <c r="AK32" s="980" t="s">
        <v>548</v>
      </c>
      <c r="AL32" s="971"/>
      <c r="AM32" s="971"/>
      <c r="AN32" s="971"/>
      <c r="AO32" s="971"/>
      <c r="AP32" s="971">
        <v>34</v>
      </c>
      <c r="AQ32" s="971"/>
      <c r="AR32" s="971"/>
      <c r="AS32" s="971"/>
      <c r="AT32" s="971"/>
      <c r="AU32" s="971" t="s">
        <v>548</v>
      </c>
      <c r="AV32" s="971"/>
      <c r="AW32" s="971"/>
      <c r="AX32" s="971"/>
      <c r="AY32" s="971"/>
      <c r="AZ32" s="1041" t="s">
        <v>489</v>
      </c>
      <c r="BA32" s="1041"/>
      <c r="BB32" s="1041"/>
      <c r="BC32" s="1041"/>
      <c r="BD32" s="1041"/>
      <c r="BE32" s="972" t="s">
        <v>392</v>
      </c>
      <c r="BF32" s="972"/>
      <c r="BG32" s="972"/>
      <c r="BH32" s="972"/>
      <c r="BI32" s="973"/>
      <c r="BJ32" s="215"/>
      <c r="BK32" s="215"/>
      <c r="BL32" s="215"/>
      <c r="BM32" s="215"/>
      <c r="BN32" s="215"/>
      <c r="BO32" s="224"/>
      <c r="BP32" s="224"/>
      <c r="BQ32" s="221">
        <v>26</v>
      </c>
      <c r="BR32" s="222"/>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3"/>
    </row>
    <row r="33" spans="1:131" ht="26.25" customHeight="1" x14ac:dyDescent="0.2">
      <c r="A33" s="225">
        <v>6</v>
      </c>
      <c r="B33" s="1030" t="s">
        <v>394</v>
      </c>
      <c r="C33" s="1031"/>
      <c r="D33" s="1031"/>
      <c r="E33" s="1031"/>
      <c r="F33" s="1031"/>
      <c r="G33" s="1031"/>
      <c r="H33" s="1031"/>
      <c r="I33" s="1031"/>
      <c r="J33" s="1031"/>
      <c r="K33" s="1031"/>
      <c r="L33" s="1031"/>
      <c r="M33" s="1031"/>
      <c r="N33" s="1031"/>
      <c r="O33" s="1031"/>
      <c r="P33" s="1032"/>
      <c r="Q33" s="1038">
        <v>1497</v>
      </c>
      <c r="R33" s="1039"/>
      <c r="S33" s="1039"/>
      <c r="T33" s="1039"/>
      <c r="U33" s="1039"/>
      <c r="V33" s="1039">
        <v>1385</v>
      </c>
      <c r="W33" s="1039"/>
      <c r="X33" s="1039"/>
      <c r="Y33" s="1039"/>
      <c r="Z33" s="1039"/>
      <c r="AA33" s="1039">
        <v>112</v>
      </c>
      <c r="AB33" s="1039"/>
      <c r="AC33" s="1039"/>
      <c r="AD33" s="1039"/>
      <c r="AE33" s="1040"/>
      <c r="AF33" s="1035">
        <v>259</v>
      </c>
      <c r="AG33" s="1036"/>
      <c r="AH33" s="1036"/>
      <c r="AI33" s="1036"/>
      <c r="AJ33" s="1037"/>
      <c r="AK33" s="980">
        <v>627</v>
      </c>
      <c r="AL33" s="971"/>
      <c r="AM33" s="971"/>
      <c r="AN33" s="971"/>
      <c r="AO33" s="971"/>
      <c r="AP33" s="971">
        <v>9222</v>
      </c>
      <c r="AQ33" s="971"/>
      <c r="AR33" s="971"/>
      <c r="AS33" s="971"/>
      <c r="AT33" s="971"/>
      <c r="AU33" s="971">
        <v>5164</v>
      </c>
      <c r="AV33" s="971"/>
      <c r="AW33" s="971"/>
      <c r="AX33" s="971"/>
      <c r="AY33" s="971"/>
      <c r="AZ33" s="1041" t="s">
        <v>489</v>
      </c>
      <c r="BA33" s="1041"/>
      <c r="BB33" s="1041"/>
      <c r="BC33" s="1041"/>
      <c r="BD33" s="1041"/>
      <c r="BE33" s="972" t="s">
        <v>392</v>
      </c>
      <c r="BF33" s="972"/>
      <c r="BG33" s="972"/>
      <c r="BH33" s="972"/>
      <c r="BI33" s="973"/>
      <c r="BJ33" s="215"/>
      <c r="BK33" s="215"/>
      <c r="BL33" s="215"/>
      <c r="BM33" s="215"/>
      <c r="BN33" s="215"/>
      <c r="BO33" s="224"/>
      <c r="BP33" s="224"/>
      <c r="BQ33" s="221">
        <v>27</v>
      </c>
      <c r="BR33" s="222"/>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3"/>
    </row>
    <row r="34" spans="1:131" ht="26.25" customHeight="1" x14ac:dyDescent="0.2">
      <c r="A34" s="225">
        <v>7</v>
      </c>
      <c r="B34" s="1030" t="s">
        <v>395</v>
      </c>
      <c r="C34" s="1031"/>
      <c r="D34" s="1031"/>
      <c r="E34" s="1031"/>
      <c r="F34" s="1031"/>
      <c r="G34" s="1031"/>
      <c r="H34" s="1031"/>
      <c r="I34" s="1031"/>
      <c r="J34" s="1031"/>
      <c r="K34" s="1031"/>
      <c r="L34" s="1031"/>
      <c r="M34" s="1031"/>
      <c r="N34" s="1031"/>
      <c r="O34" s="1031"/>
      <c r="P34" s="1032"/>
      <c r="Q34" s="1038">
        <v>769</v>
      </c>
      <c r="R34" s="1039"/>
      <c r="S34" s="1039"/>
      <c r="T34" s="1039"/>
      <c r="U34" s="1039"/>
      <c r="V34" s="1039">
        <v>752</v>
      </c>
      <c r="W34" s="1039"/>
      <c r="X34" s="1039"/>
      <c r="Y34" s="1039"/>
      <c r="Z34" s="1039"/>
      <c r="AA34" s="1039">
        <v>17</v>
      </c>
      <c r="AB34" s="1039"/>
      <c r="AC34" s="1039"/>
      <c r="AD34" s="1039"/>
      <c r="AE34" s="1040"/>
      <c r="AF34" s="1035">
        <v>17</v>
      </c>
      <c r="AG34" s="1036"/>
      <c r="AH34" s="1036"/>
      <c r="AI34" s="1036"/>
      <c r="AJ34" s="1037"/>
      <c r="AK34" s="980">
        <v>18</v>
      </c>
      <c r="AL34" s="971"/>
      <c r="AM34" s="971"/>
      <c r="AN34" s="971"/>
      <c r="AO34" s="971"/>
      <c r="AP34" s="971">
        <v>105</v>
      </c>
      <c r="AQ34" s="971"/>
      <c r="AR34" s="971"/>
      <c r="AS34" s="971"/>
      <c r="AT34" s="971"/>
      <c r="AU34" s="971" t="s">
        <v>548</v>
      </c>
      <c r="AV34" s="971"/>
      <c r="AW34" s="971"/>
      <c r="AX34" s="971"/>
      <c r="AY34" s="971"/>
      <c r="AZ34" s="1041" t="s">
        <v>489</v>
      </c>
      <c r="BA34" s="1041"/>
      <c r="BB34" s="1041"/>
      <c r="BC34" s="1041"/>
      <c r="BD34" s="1041"/>
      <c r="BE34" s="972" t="s">
        <v>396</v>
      </c>
      <c r="BF34" s="972"/>
      <c r="BG34" s="972"/>
      <c r="BH34" s="972"/>
      <c r="BI34" s="973"/>
      <c r="BJ34" s="215"/>
      <c r="BK34" s="215"/>
      <c r="BL34" s="215"/>
      <c r="BM34" s="215"/>
      <c r="BN34" s="215"/>
      <c r="BO34" s="224"/>
      <c r="BP34" s="224"/>
      <c r="BQ34" s="221">
        <v>28</v>
      </c>
      <c r="BR34" s="222"/>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3"/>
    </row>
    <row r="35" spans="1:131" ht="26.25" customHeight="1" x14ac:dyDescent="0.2">
      <c r="A35" s="225">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15"/>
      <c r="BK35" s="215"/>
      <c r="BL35" s="215"/>
      <c r="BM35" s="215"/>
      <c r="BN35" s="215"/>
      <c r="BO35" s="224"/>
      <c r="BP35" s="224"/>
      <c r="BQ35" s="221">
        <v>29</v>
      </c>
      <c r="BR35" s="222"/>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3"/>
    </row>
    <row r="36" spans="1:131" ht="26.25" customHeight="1" x14ac:dyDescent="0.2">
      <c r="A36" s="225">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15"/>
      <c r="BK36" s="215"/>
      <c r="BL36" s="215"/>
      <c r="BM36" s="215"/>
      <c r="BN36" s="215"/>
      <c r="BO36" s="224"/>
      <c r="BP36" s="224"/>
      <c r="BQ36" s="221">
        <v>30</v>
      </c>
      <c r="BR36" s="222"/>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3"/>
    </row>
    <row r="37" spans="1:131" ht="26.25" customHeight="1" x14ac:dyDescent="0.2">
      <c r="A37" s="225">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15"/>
      <c r="BK37" s="215"/>
      <c r="BL37" s="215"/>
      <c r="BM37" s="215"/>
      <c r="BN37" s="215"/>
      <c r="BO37" s="224"/>
      <c r="BP37" s="224"/>
      <c r="BQ37" s="221">
        <v>31</v>
      </c>
      <c r="BR37" s="222"/>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3"/>
    </row>
    <row r="38" spans="1:131" ht="26.25" customHeight="1" x14ac:dyDescent="0.2">
      <c r="A38" s="225">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15"/>
      <c r="BK38" s="215"/>
      <c r="BL38" s="215"/>
      <c r="BM38" s="215"/>
      <c r="BN38" s="215"/>
      <c r="BO38" s="224"/>
      <c r="BP38" s="224"/>
      <c r="BQ38" s="221">
        <v>32</v>
      </c>
      <c r="BR38" s="222"/>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3"/>
    </row>
    <row r="39" spans="1:131" ht="26.25" customHeight="1" x14ac:dyDescent="0.2">
      <c r="A39" s="225">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15"/>
      <c r="BK39" s="215"/>
      <c r="BL39" s="215"/>
      <c r="BM39" s="215"/>
      <c r="BN39" s="215"/>
      <c r="BO39" s="224"/>
      <c r="BP39" s="224"/>
      <c r="BQ39" s="221">
        <v>33</v>
      </c>
      <c r="BR39" s="222"/>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3"/>
    </row>
    <row r="40" spans="1:131" ht="26.25" customHeight="1" x14ac:dyDescent="0.2">
      <c r="A40" s="221">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15"/>
      <c r="BK40" s="215"/>
      <c r="BL40" s="215"/>
      <c r="BM40" s="215"/>
      <c r="BN40" s="215"/>
      <c r="BO40" s="224"/>
      <c r="BP40" s="224"/>
      <c r="BQ40" s="221">
        <v>34</v>
      </c>
      <c r="BR40" s="222"/>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3"/>
    </row>
    <row r="41" spans="1:131" ht="26.25" customHeight="1" x14ac:dyDescent="0.2">
      <c r="A41" s="221">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15"/>
      <c r="BK41" s="215"/>
      <c r="BL41" s="215"/>
      <c r="BM41" s="215"/>
      <c r="BN41" s="215"/>
      <c r="BO41" s="224"/>
      <c r="BP41" s="224"/>
      <c r="BQ41" s="221">
        <v>35</v>
      </c>
      <c r="BR41" s="222"/>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3"/>
    </row>
    <row r="42" spans="1:131" ht="26.25" customHeight="1" x14ac:dyDescent="0.2">
      <c r="A42" s="221">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15"/>
      <c r="BK42" s="215"/>
      <c r="BL42" s="215"/>
      <c r="BM42" s="215"/>
      <c r="BN42" s="215"/>
      <c r="BO42" s="224"/>
      <c r="BP42" s="224"/>
      <c r="BQ42" s="221">
        <v>36</v>
      </c>
      <c r="BR42" s="222"/>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3"/>
    </row>
    <row r="43" spans="1:131" ht="26.25" customHeight="1" x14ac:dyDescent="0.2">
      <c r="A43" s="221">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15"/>
      <c r="BK43" s="215"/>
      <c r="BL43" s="215"/>
      <c r="BM43" s="215"/>
      <c r="BN43" s="215"/>
      <c r="BO43" s="224"/>
      <c r="BP43" s="224"/>
      <c r="BQ43" s="221">
        <v>37</v>
      </c>
      <c r="BR43" s="222"/>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3"/>
    </row>
    <row r="44" spans="1:131" ht="26.25" customHeight="1" x14ac:dyDescent="0.2">
      <c r="A44" s="221">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15"/>
      <c r="BK44" s="215"/>
      <c r="BL44" s="215"/>
      <c r="BM44" s="215"/>
      <c r="BN44" s="215"/>
      <c r="BO44" s="224"/>
      <c r="BP44" s="224"/>
      <c r="BQ44" s="221">
        <v>38</v>
      </c>
      <c r="BR44" s="222"/>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3"/>
    </row>
    <row r="45" spans="1:131" ht="26.25" customHeight="1" x14ac:dyDescent="0.2">
      <c r="A45" s="221">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15"/>
      <c r="BK45" s="215"/>
      <c r="BL45" s="215"/>
      <c r="BM45" s="215"/>
      <c r="BN45" s="215"/>
      <c r="BO45" s="224"/>
      <c r="BP45" s="224"/>
      <c r="BQ45" s="221">
        <v>39</v>
      </c>
      <c r="BR45" s="222"/>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3"/>
    </row>
    <row r="46" spans="1:131" ht="26.25" customHeight="1" x14ac:dyDescent="0.2">
      <c r="A46" s="221">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15"/>
      <c r="BK46" s="215"/>
      <c r="BL46" s="215"/>
      <c r="BM46" s="215"/>
      <c r="BN46" s="215"/>
      <c r="BO46" s="224"/>
      <c r="BP46" s="224"/>
      <c r="BQ46" s="221">
        <v>40</v>
      </c>
      <c r="BR46" s="222"/>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3"/>
    </row>
    <row r="47" spans="1:131" ht="26.25" customHeight="1" x14ac:dyDescent="0.2">
      <c r="A47" s="221">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15"/>
      <c r="BK47" s="215"/>
      <c r="BL47" s="215"/>
      <c r="BM47" s="215"/>
      <c r="BN47" s="215"/>
      <c r="BO47" s="224"/>
      <c r="BP47" s="224"/>
      <c r="BQ47" s="221">
        <v>41</v>
      </c>
      <c r="BR47" s="222"/>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3"/>
    </row>
    <row r="48" spans="1:131" ht="26.25" customHeight="1" x14ac:dyDescent="0.2">
      <c r="A48" s="221">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15"/>
      <c r="BK48" s="215"/>
      <c r="BL48" s="215"/>
      <c r="BM48" s="215"/>
      <c r="BN48" s="215"/>
      <c r="BO48" s="224"/>
      <c r="BP48" s="224"/>
      <c r="BQ48" s="221">
        <v>42</v>
      </c>
      <c r="BR48" s="222"/>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3"/>
    </row>
    <row r="49" spans="1:131" ht="26.25" customHeight="1" x14ac:dyDescent="0.2">
      <c r="A49" s="221">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15"/>
      <c r="BK49" s="215"/>
      <c r="BL49" s="215"/>
      <c r="BM49" s="215"/>
      <c r="BN49" s="215"/>
      <c r="BO49" s="224"/>
      <c r="BP49" s="224"/>
      <c r="BQ49" s="221">
        <v>43</v>
      </c>
      <c r="BR49" s="222"/>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3"/>
    </row>
    <row r="50" spans="1:131" ht="26.25" customHeight="1" x14ac:dyDescent="0.2">
      <c r="A50" s="221">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15"/>
      <c r="BK50" s="215"/>
      <c r="BL50" s="215"/>
      <c r="BM50" s="215"/>
      <c r="BN50" s="215"/>
      <c r="BO50" s="224"/>
      <c r="BP50" s="224"/>
      <c r="BQ50" s="221">
        <v>44</v>
      </c>
      <c r="BR50" s="222"/>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3"/>
    </row>
    <row r="51" spans="1:131" ht="26.25" customHeight="1" x14ac:dyDescent="0.2">
      <c r="A51" s="221">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15"/>
      <c r="BK51" s="215"/>
      <c r="BL51" s="215"/>
      <c r="BM51" s="215"/>
      <c r="BN51" s="215"/>
      <c r="BO51" s="224"/>
      <c r="BP51" s="224"/>
      <c r="BQ51" s="221">
        <v>45</v>
      </c>
      <c r="BR51" s="222"/>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3"/>
    </row>
    <row r="52" spans="1:131" ht="26.25" customHeight="1" x14ac:dyDescent="0.2">
      <c r="A52" s="221">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15"/>
      <c r="BK52" s="215"/>
      <c r="BL52" s="215"/>
      <c r="BM52" s="215"/>
      <c r="BN52" s="215"/>
      <c r="BO52" s="224"/>
      <c r="BP52" s="224"/>
      <c r="BQ52" s="221">
        <v>46</v>
      </c>
      <c r="BR52" s="222"/>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3"/>
    </row>
    <row r="53" spans="1:131" ht="26.25" customHeight="1" x14ac:dyDescent="0.2">
      <c r="A53" s="221">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15"/>
      <c r="BK53" s="215"/>
      <c r="BL53" s="215"/>
      <c r="BM53" s="215"/>
      <c r="BN53" s="215"/>
      <c r="BO53" s="224"/>
      <c r="BP53" s="224"/>
      <c r="BQ53" s="221">
        <v>47</v>
      </c>
      <c r="BR53" s="222"/>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3"/>
    </row>
    <row r="54" spans="1:131" ht="26.25" customHeight="1" x14ac:dyDescent="0.2">
      <c r="A54" s="221">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15"/>
      <c r="BK54" s="215"/>
      <c r="BL54" s="215"/>
      <c r="BM54" s="215"/>
      <c r="BN54" s="215"/>
      <c r="BO54" s="224"/>
      <c r="BP54" s="224"/>
      <c r="BQ54" s="221">
        <v>48</v>
      </c>
      <c r="BR54" s="222"/>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3"/>
    </row>
    <row r="55" spans="1:131" ht="26.25" customHeight="1" x14ac:dyDescent="0.2">
      <c r="A55" s="221">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15"/>
      <c r="BK55" s="215"/>
      <c r="BL55" s="215"/>
      <c r="BM55" s="215"/>
      <c r="BN55" s="215"/>
      <c r="BO55" s="224"/>
      <c r="BP55" s="224"/>
      <c r="BQ55" s="221">
        <v>49</v>
      </c>
      <c r="BR55" s="222"/>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3"/>
    </row>
    <row r="56" spans="1:131" ht="26.25" customHeight="1" x14ac:dyDescent="0.2">
      <c r="A56" s="221">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15"/>
      <c r="BK56" s="215"/>
      <c r="BL56" s="215"/>
      <c r="BM56" s="215"/>
      <c r="BN56" s="215"/>
      <c r="BO56" s="224"/>
      <c r="BP56" s="224"/>
      <c r="BQ56" s="221">
        <v>50</v>
      </c>
      <c r="BR56" s="222"/>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3"/>
    </row>
    <row r="57" spans="1:131" ht="26.25" customHeight="1" x14ac:dyDescent="0.2">
      <c r="A57" s="221">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15"/>
      <c r="BK57" s="215"/>
      <c r="BL57" s="215"/>
      <c r="BM57" s="215"/>
      <c r="BN57" s="215"/>
      <c r="BO57" s="224"/>
      <c r="BP57" s="224"/>
      <c r="BQ57" s="221">
        <v>51</v>
      </c>
      <c r="BR57" s="222"/>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3"/>
    </row>
    <row r="58" spans="1:131" ht="26.25" customHeight="1" x14ac:dyDescent="0.2">
      <c r="A58" s="221">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15"/>
      <c r="BK58" s="215"/>
      <c r="BL58" s="215"/>
      <c r="BM58" s="215"/>
      <c r="BN58" s="215"/>
      <c r="BO58" s="224"/>
      <c r="BP58" s="224"/>
      <c r="BQ58" s="221">
        <v>52</v>
      </c>
      <c r="BR58" s="222"/>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3"/>
    </row>
    <row r="59" spans="1:131" ht="26.25" customHeight="1" x14ac:dyDescent="0.2">
      <c r="A59" s="221">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15"/>
      <c r="BK59" s="215"/>
      <c r="BL59" s="215"/>
      <c r="BM59" s="215"/>
      <c r="BN59" s="215"/>
      <c r="BO59" s="224"/>
      <c r="BP59" s="224"/>
      <c r="BQ59" s="221">
        <v>53</v>
      </c>
      <c r="BR59" s="222"/>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3"/>
    </row>
    <row r="60" spans="1:131" ht="26.25" customHeight="1" x14ac:dyDescent="0.2">
      <c r="A60" s="221">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15"/>
      <c r="BK60" s="215"/>
      <c r="BL60" s="215"/>
      <c r="BM60" s="215"/>
      <c r="BN60" s="215"/>
      <c r="BO60" s="224"/>
      <c r="BP60" s="224"/>
      <c r="BQ60" s="221">
        <v>54</v>
      </c>
      <c r="BR60" s="222"/>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3"/>
    </row>
    <row r="61" spans="1:131" ht="26.25" customHeight="1" thickBot="1" x14ac:dyDescent="0.25">
      <c r="A61" s="221">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15"/>
      <c r="BK61" s="215"/>
      <c r="BL61" s="215"/>
      <c r="BM61" s="215"/>
      <c r="BN61" s="215"/>
      <c r="BO61" s="224"/>
      <c r="BP61" s="224"/>
      <c r="BQ61" s="221">
        <v>55</v>
      </c>
      <c r="BR61" s="222"/>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3"/>
    </row>
    <row r="62" spans="1:131" ht="26.25" customHeight="1" x14ac:dyDescent="0.2">
      <c r="A62" s="221">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24"/>
      <c r="BP62" s="224"/>
      <c r="BQ62" s="221">
        <v>56</v>
      </c>
      <c r="BR62" s="222"/>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3"/>
    </row>
    <row r="63" spans="1:131" ht="26.25" customHeight="1" thickBot="1" x14ac:dyDescent="0.25">
      <c r="A63" s="223" t="s">
        <v>376</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1688</v>
      </c>
      <c r="AG63" s="959"/>
      <c r="AH63" s="959"/>
      <c r="AI63" s="959"/>
      <c r="AJ63" s="1022"/>
      <c r="AK63" s="1023"/>
      <c r="AL63" s="963"/>
      <c r="AM63" s="963"/>
      <c r="AN63" s="963"/>
      <c r="AO63" s="963"/>
      <c r="AP63" s="959">
        <v>14731</v>
      </c>
      <c r="AQ63" s="959"/>
      <c r="AR63" s="959"/>
      <c r="AS63" s="959"/>
      <c r="AT63" s="959"/>
      <c r="AU63" s="959">
        <v>7049</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4"/>
      <c r="BP63" s="224"/>
      <c r="BQ63" s="221">
        <v>57</v>
      </c>
      <c r="BR63" s="222"/>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3"/>
    </row>
    <row r="64" spans="1:131" ht="26.25" customHeight="1" x14ac:dyDescent="0.2">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3"/>
    </row>
    <row r="65" spans="1:131" ht="26.25" customHeight="1" thickBot="1" x14ac:dyDescent="0.25">
      <c r="A65" s="215" t="s">
        <v>399</v>
      </c>
      <c r="B65" s="215"/>
      <c r="C65" s="215"/>
      <c r="D65" s="215"/>
      <c r="E65" s="215"/>
      <c r="F65" s="215"/>
      <c r="G65" s="215"/>
      <c r="H65" s="215"/>
      <c r="I65" s="215"/>
      <c r="J65" s="215"/>
      <c r="K65" s="215"/>
      <c r="L65" s="215"/>
      <c r="M65" s="215"/>
      <c r="N65" s="215"/>
      <c r="O65" s="215"/>
      <c r="P65" s="215"/>
      <c r="Q65" s="215"/>
      <c r="R65" s="215"/>
      <c r="S65" s="215"/>
      <c r="T65" s="215"/>
      <c r="U65" s="215"/>
      <c r="V65" s="215"/>
      <c r="W65" s="215"/>
      <c r="X65" s="215"/>
      <c r="Y65" s="215"/>
      <c r="Z65" s="215"/>
      <c r="AA65" s="215"/>
      <c r="AB65" s="215"/>
      <c r="AC65" s="215"/>
      <c r="AD65" s="215"/>
      <c r="AE65" s="215"/>
      <c r="AF65" s="215"/>
      <c r="AG65" s="215"/>
      <c r="AH65" s="215"/>
      <c r="AI65" s="215"/>
      <c r="AJ65" s="215"/>
      <c r="AK65" s="215"/>
      <c r="AL65" s="215"/>
      <c r="AM65" s="215"/>
      <c r="AN65" s="215"/>
      <c r="AO65" s="215"/>
      <c r="AP65" s="215"/>
      <c r="AQ65" s="215"/>
      <c r="AR65" s="215"/>
      <c r="AS65" s="215"/>
      <c r="AT65" s="215"/>
      <c r="AU65" s="215"/>
      <c r="AV65" s="215"/>
      <c r="AW65" s="215"/>
      <c r="AX65" s="215"/>
      <c r="AY65" s="215"/>
      <c r="AZ65" s="215"/>
      <c r="BA65" s="215"/>
      <c r="BB65" s="215"/>
      <c r="BC65" s="215"/>
      <c r="BD65" s="215"/>
      <c r="BE65" s="224"/>
      <c r="BF65" s="224"/>
      <c r="BG65" s="224"/>
      <c r="BH65" s="224"/>
      <c r="BI65" s="224"/>
      <c r="BJ65" s="224"/>
      <c r="BK65" s="224"/>
      <c r="BL65" s="224"/>
      <c r="BM65" s="224"/>
      <c r="BN65" s="224"/>
      <c r="BO65" s="224"/>
      <c r="BP65" s="224"/>
      <c r="BQ65" s="221">
        <v>59</v>
      </c>
      <c r="BR65" s="222"/>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3"/>
    </row>
    <row r="66" spans="1:131" ht="26.25" customHeight="1" x14ac:dyDescent="0.2">
      <c r="A66" s="995" t="s">
        <v>400</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401</v>
      </c>
      <c r="AV66" s="1002"/>
      <c r="AW66" s="1002"/>
      <c r="AX66" s="1002"/>
      <c r="AY66" s="1003"/>
      <c r="AZ66" s="1001" t="s">
        <v>364</v>
      </c>
      <c r="BA66" s="1002"/>
      <c r="BB66" s="1002"/>
      <c r="BC66" s="1002"/>
      <c r="BD66" s="1015"/>
      <c r="BE66" s="224"/>
      <c r="BF66" s="224"/>
      <c r="BG66" s="224"/>
      <c r="BH66" s="224"/>
      <c r="BI66" s="224"/>
      <c r="BJ66" s="224"/>
      <c r="BK66" s="224"/>
      <c r="BL66" s="224"/>
      <c r="BM66" s="224"/>
      <c r="BN66" s="224"/>
      <c r="BO66" s="224"/>
      <c r="BP66" s="224"/>
      <c r="BQ66" s="221">
        <v>60</v>
      </c>
      <c r="BR66" s="226"/>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3"/>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4"/>
      <c r="BF67" s="224"/>
      <c r="BG67" s="224"/>
      <c r="BH67" s="224"/>
      <c r="BI67" s="224"/>
      <c r="BJ67" s="224"/>
      <c r="BK67" s="224"/>
      <c r="BL67" s="224"/>
      <c r="BM67" s="224"/>
      <c r="BN67" s="224"/>
      <c r="BO67" s="224"/>
      <c r="BP67" s="224"/>
      <c r="BQ67" s="221">
        <v>61</v>
      </c>
      <c r="BR67" s="226"/>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3"/>
    </row>
    <row r="68" spans="1:131" ht="26.25" customHeight="1" thickTop="1" x14ac:dyDescent="0.2">
      <c r="A68" s="219">
        <v>1</v>
      </c>
      <c r="B68" s="985" t="s">
        <v>549</v>
      </c>
      <c r="C68" s="986"/>
      <c r="D68" s="986"/>
      <c r="E68" s="986"/>
      <c r="F68" s="986"/>
      <c r="G68" s="986"/>
      <c r="H68" s="986"/>
      <c r="I68" s="986"/>
      <c r="J68" s="986"/>
      <c r="K68" s="986"/>
      <c r="L68" s="986"/>
      <c r="M68" s="986"/>
      <c r="N68" s="986"/>
      <c r="O68" s="986"/>
      <c r="P68" s="987"/>
      <c r="Q68" s="988">
        <v>54</v>
      </c>
      <c r="R68" s="982"/>
      <c r="S68" s="982"/>
      <c r="T68" s="982"/>
      <c r="U68" s="982"/>
      <c r="V68" s="982">
        <v>48</v>
      </c>
      <c r="W68" s="982"/>
      <c r="X68" s="982"/>
      <c r="Y68" s="982"/>
      <c r="Z68" s="982"/>
      <c r="AA68" s="982">
        <v>6</v>
      </c>
      <c r="AB68" s="982"/>
      <c r="AC68" s="982"/>
      <c r="AD68" s="982"/>
      <c r="AE68" s="982"/>
      <c r="AF68" s="982">
        <v>6</v>
      </c>
      <c r="AG68" s="982"/>
      <c r="AH68" s="982"/>
      <c r="AI68" s="982"/>
      <c r="AJ68" s="982"/>
      <c r="AK68" s="982">
        <v>24</v>
      </c>
      <c r="AL68" s="982"/>
      <c r="AM68" s="982"/>
      <c r="AN68" s="982"/>
      <c r="AO68" s="982"/>
      <c r="AP68" s="982" t="s">
        <v>548</v>
      </c>
      <c r="AQ68" s="982"/>
      <c r="AR68" s="982"/>
      <c r="AS68" s="982"/>
      <c r="AT68" s="982"/>
      <c r="AU68" s="982" t="s">
        <v>548</v>
      </c>
      <c r="AV68" s="982"/>
      <c r="AW68" s="982"/>
      <c r="AX68" s="982"/>
      <c r="AY68" s="982"/>
      <c r="AZ68" s="983"/>
      <c r="BA68" s="983"/>
      <c r="BB68" s="983"/>
      <c r="BC68" s="983"/>
      <c r="BD68" s="984"/>
      <c r="BE68" s="224"/>
      <c r="BF68" s="224"/>
      <c r="BG68" s="224"/>
      <c r="BH68" s="224"/>
      <c r="BI68" s="224"/>
      <c r="BJ68" s="224"/>
      <c r="BK68" s="224"/>
      <c r="BL68" s="224"/>
      <c r="BM68" s="224"/>
      <c r="BN68" s="224"/>
      <c r="BO68" s="224"/>
      <c r="BP68" s="224"/>
      <c r="BQ68" s="221">
        <v>62</v>
      </c>
      <c r="BR68" s="226"/>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3"/>
    </row>
    <row r="69" spans="1:131" ht="26.25" customHeight="1" x14ac:dyDescent="0.2">
      <c r="A69" s="221">
        <v>2</v>
      </c>
      <c r="B69" s="974" t="s">
        <v>550</v>
      </c>
      <c r="C69" s="975"/>
      <c r="D69" s="975"/>
      <c r="E69" s="975"/>
      <c r="F69" s="975"/>
      <c r="G69" s="975"/>
      <c r="H69" s="975"/>
      <c r="I69" s="975"/>
      <c r="J69" s="975"/>
      <c r="K69" s="975"/>
      <c r="L69" s="975"/>
      <c r="M69" s="975"/>
      <c r="N69" s="975"/>
      <c r="O69" s="975"/>
      <c r="P69" s="976"/>
      <c r="Q69" s="977">
        <v>6648</v>
      </c>
      <c r="R69" s="971"/>
      <c r="S69" s="971"/>
      <c r="T69" s="971"/>
      <c r="U69" s="971"/>
      <c r="V69" s="971">
        <v>6648</v>
      </c>
      <c r="W69" s="971"/>
      <c r="X69" s="971"/>
      <c r="Y69" s="971"/>
      <c r="Z69" s="971"/>
      <c r="AA69" s="971">
        <v>0</v>
      </c>
      <c r="AB69" s="971"/>
      <c r="AC69" s="971"/>
      <c r="AD69" s="971"/>
      <c r="AE69" s="971"/>
      <c r="AF69" s="971">
        <v>0</v>
      </c>
      <c r="AG69" s="971"/>
      <c r="AH69" s="971"/>
      <c r="AI69" s="971"/>
      <c r="AJ69" s="971"/>
      <c r="AK69" s="978" t="s">
        <v>489</v>
      </c>
      <c r="AL69" s="979"/>
      <c r="AM69" s="979"/>
      <c r="AN69" s="979"/>
      <c r="AO69" s="980"/>
      <c r="AP69" s="978" t="s">
        <v>489</v>
      </c>
      <c r="AQ69" s="979"/>
      <c r="AR69" s="979"/>
      <c r="AS69" s="979"/>
      <c r="AT69" s="980"/>
      <c r="AU69" s="978" t="s">
        <v>489</v>
      </c>
      <c r="AV69" s="979"/>
      <c r="AW69" s="979"/>
      <c r="AX69" s="979"/>
      <c r="AY69" s="980"/>
      <c r="AZ69" s="972"/>
      <c r="BA69" s="972"/>
      <c r="BB69" s="972"/>
      <c r="BC69" s="972"/>
      <c r="BD69" s="973"/>
      <c r="BE69" s="224"/>
      <c r="BF69" s="224"/>
      <c r="BG69" s="224"/>
      <c r="BH69" s="224"/>
      <c r="BI69" s="224"/>
      <c r="BJ69" s="224"/>
      <c r="BK69" s="224"/>
      <c r="BL69" s="224"/>
      <c r="BM69" s="224"/>
      <c r="BN69" s="224"/>
      <c r="BO69" s="224"/>
      <c r="BP69" s="224"/>
      <c r="BQ69" s="221">
        <v>63</v>
      </c>
      <c r="BR69" s="226"/>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3"/>
    </row>
    <row r="70" spans="1:131" ht="26.25" customHeight="1" x14ac:dyDescent="0.2">
      <c r="A70" s="221">
        <v>3</v>
      </c>
      <c r="B70" s="974" t="s">
        <v>551</v>
      </c>
      <c r="C70" s="975"/>
      <c r="D70" s="975"/>
      <c r="E70" s="975"/>
      <c r="F70" s="975"/>
      <c r="G70" s="975"/>
      <c r="H70" s="975"/>
      <c r="I70" s="975"/>
      <c r="J70" s="975"/>
      <c r="K70" s="975"/>
      <c r="L70" s="975"/>
      <c r="M70" s="975"/>
      <c r="N70" s="975"/>
      <c r="O70" s="975"/>
      <c r="P70" s="976"/>
      <c r="Q70" s="977">
        <v>1062</v>
      </c>
      <c r="R70" s="971"/>
      <c r="S70" s="971"/>
      <c r="T70" s="971"/>
      <c r="U70" s="971"/>
      <c r="V70" s="971">
        <v>988</v>
      </c>
      <c r="W70" s="971"/>
      <c r="X70" s="971"/>
      <c r="Y70" s="971"/>
      <c r="Z70" s="971"/>
      <c r="AA70" s="971">
        <v>74</v>
      </c>
      <c r="AB70" s="971"/>
      <c r="AC70" s="971"/>
      <c r="AD70" s="971"/>
      <c r="AE70" s="971"/>
      <c r="AF70" s="971">
        <v>74</v>
      </c>
      <c r="AG70" s="971"/>
      <c r="AH70" s="971"/>
      <c r="AI70" s="971"/>
      <c r="AJ70" s="971"/>
      <c r="AK70" s="978" t="s">
        <v>489</v>
      </c>
      <c r="AL70" s="979"/>
      <c r="AM70" s="979"/>
      <c r="AN70" s="979"/>
      <c r="AO70" s="980"/>
      <c r="AP70" s="971">
        <v>2169</v>
      </c>
      <c r="AQ70" s="971"/>
      <c r="AR70" s="971"/>
      <c r="AS70" s="971"/>
      <c r="AT70" s="971"/>
      <c r="AU70" s="971">
        <v>453</v>
      </c>
      <c r="AV70" s="971"/>
      <c r="AW70" s="971"/>
      <c r="AX70" s="971"/>
      <c r="AY70" s="971"/>
      <c r="AZ70" s="972"/>
      <c r="BA70" s="972"/>
      <c r="BB70" s="972"/>
      <c r="BC70" s="972"/>
      <c r="BD70" s="973"/>
      <c r="BE70" s="224"/>
      <c r="BF70" s="224"/>
      <c r="BG70" s="224"/>
      <c r="BH70" s="224"/>
      <c r="BI70" s="224"/>
      <c r="BJ70" s="224"/>
      <c r="BK70" s="224"/>
      <c r="BL70" s="224"/>
      <c r="BM70" s="224"/>
      <c r="BN70" s="224"/>
      <c r="BO70" s="224"/>
      <c r="BP70" s="224"/>
      <c r="BQ70" s="221">
        <v>64</v>
      </c>
      <c r="BR70" s="226"/>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3"/>
    </row>
    <row r="71" spans="1:131" ht="26.25" customHeight="1" x14ac:dyDescent="0.2">
      <c r="A71" s="221">
        <v>4</v>
      </c>
      <c r="B71" s="974" t="s">
        <v>552</v>
      </c>
      <c r="C71" s="975"/>
      <c r="D71" s="975"/>
      <c r="E71" s="975"/>
      <c r="F71" s="975"/>
      <c r="G71" s="975"/>
      <c r="H71" s="975"/>
      <c r="I71" s="975"/>
      <c r="J71" s="975"/>
      <c r="K71" s="975"/>
      <c r="L71" s="975"/>
      <c r="M71" s="975"/>
      <c r="N71" s="975"/>
      <c r="O71" s="975"/>
      <c r="P71" s="976"/>
      <c r="Q71" s="977">
        <v>30</v>
      </c>
      <c r="R71" s="971"/>
      <c r="S71" s="971"/>
      <c r="T71" s="971"/>
      <c r="U71" s="971"/>
      <c r="V71" s="971">
        <v>17</v>
      </c>
      <c r="W71" s="971"/>
      <c r="X71" s="971"/>
      <c r="Y71" s="971"/>
      <c r="Z71" s="971"/>
      <c r="AA71" s="971">
        <v>13</v>
      </c>
      <c r="AB71" s="971"/>
      <c r="AC71" s="971"/>
      <c r="AD71" s="971"/>
      <c r="AE71" s="971"/>
      <c r="AF71" s="971">
        <v>13</v>
      </c>
      <c r="AG71" s="971"/>
      <c r="AH71" s="971"/>
      <c r="AI71" s="971"/>
      <c r="AJ71" s="971"/>
      <c r="AK71" s="978" t="s">
        <v>489</v>
      </c>
      <c r="AL71" s="979"/>
      <c r="AM71" s="979"/>
      <c r="AN71" s="979"/>
      <c r="AO71" s="980"/>
      <c r="AP71" s="971" t="s">
        <v>548</v>
      </c>
      <c r="AQ71" s="971"/>
      <c r="AR71" s="971"/>
      <c r="AS71" s="971"/>
      <c r="AT71" s="971"/>
      <c r="AU71" s="971" t="s">
        <v>548</v>
      </c>
      <c r="AV71" s="971"/>
      <c r="AW71" s="971"/>
      <c r="AX71" s="971"/>
      <c r="AY71" s="971"/>
      <c r="AZ71" s="972"/>
      <c r="BA71" s="972"/>
      <c r="BB71" s="972"/>
      <c r="BC71" s="972"/>
      <c r="BD71" s="973"/>
      <c r="BE71" s="224"/>
      <c r="BF71" s="224"/>
      <c r="BG71" s="224"/>
      <c r="BH71" s="224"/>
      <c r="BI71" s="224"/>
      <c r="BJ71" s="224"/>
      <c r="BK71" s="224"/>
      <c r="BL71" s="224"/>
      <c r="BM71" s="224"/>
      <c r="BN71" s="224"/>
      <c r="BO71" s="224"/>
      <c r="BP71" s="224"/>
      <c r="BQ71" s="221">
        <v>65</v>
      </c>
      <c r="BR71" s="226"/>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3"/>
    </row>
    <row r="72" spans="1:131" ht="26.25" customHeight="1" x14ac:dyDescent="0.2">
      <c r="A72" s="221">
        <v>5</v>
      </c>
      <c r="B72" s="974" t="s">
        <v>553</v>
      </c>
      <c r="C72" s="975"/>
      <c r="D72" s="975"/>
      <c r="E72" s="975"/>
      <c r="F72" s="975"/>
      <c r="G72" s="975"/>
      <c r="H72" s="975"/>
      <c r="I72" s="975"/>
      <c r="J72" s="975"/>
      <c r="K72" s="975"/>
      <c r="L72" s="975"/>
      <c r="M72" s="975"/>
      <c r="N72" s="975"/>
      <c r="O72" s="975"/>
      <c r="P72" s="976"/>
      <c r="Q72" s="977">
        <v>6260</v>
      </c>
      <c r="R72" s="971"/>
      <c r="S72" s="971"/>
      <c r="T72" s="971"/>
      <c r="U72" s="971"/>
      <c r="V72" s="971">
        <v>6817</v>
      </c>
      <c r="W72" s="971"/>
      <c r="X72" s="971"/>
      <c r="Y72" s="971"/>
      <c r="Z72" s="971"/>
      <c r="AA72" s="971">
        <v>-557</v>
      </c>
      <c r="AB72" s="971"/>
      <c r="AC72" s="971"/>
      <c r="AD72" s="971"/>
      <c r="AE72" s="971"/>
      <c r="AF72" s="971">
        <v>3266</v>
      </c>
      <c r="AG72" s="971"/>
      <c r="AH72" s="971"/>
      <c r="AI72" s="971"/>
      <c r="AJ72" s="971"/>
      <c r="AK72" s="978" t="s">
        <v>489</v>
      </c>
      <c r="AL72" s="979"/>
      <c r="AM72" s="979"/>
      <c r="AN72" s="979"/>
      <c r="AO72" s="980"/>
      <c r="AP72" s="971">
        <v>13755</v>
      </c>
      <c r="AQ72" s="971"/>
      <c r="AR72" s="971"/>
      <c r="AS72" s="971"/>
      <c r="AT72" s="971"/>
      <c r="AU72" s="971">
        <v>13</v>
      </c>
      <c r="AV72" s="971"/>
      <c r="AW72" s="971"/>
      <c r="AX72" s="971"/>
      <c r="AY72" s="971"/>
      <c r="AZ72" s="972"/>
      <c r="BA72" s="972"/>
      <c r="BB72" s="972"/>
      <c r="BC72" s="972"/>
      <c r="BD72" s="973"/>
      <c r="BE72" s="224"/>
      <c r="BF72" s="224"/>
      <c r="BG72" s="224"/>
      <c r="BH72" s="224"/>
      <c r="BI72" s="224"/>
      <c r="BJ72" s="224"/>
      <c r="BK72" s="224"/>
      <c r="BL72" s="224"/>
      <c r="BM72" s="224"/>
      <c r="BN72" s="224"/>
      <c r="BO72" s="224"/>
      <c r="BP72" s="224"/>
      <c r="BQ72" s="221">
        <v>66</v>
      </c>
      <c r="BR72" s="226"/>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3"/>
    </row>
    <row r="73" spans="1:131" ht="26.25" customHeight="1" x14ac:dyDescent="0.2">
      <c r="A73" s="221">
        <v>6</v>
      </c>
      <c r="B73" s="974" t="s">
        <v>554</v>
      </c>
      <c r="C73" s="975"/>
      <c r="D73" s="975"/>
      <c r="E73" s="975"/>
      <c r="F73" s="975"/>
      <c r="G73" s="975"/>
      <c r="H73" s="975"/>
      <c r="I73" s="975"/>
      <c r="J73" s="975"/>
      <c r="K73" s="975"/>
      <c r="L73" s="975"/>
      <c r="M73" s="975"/>
      <c r="N73" s="975"/>
      <c r="O73" s="975"/>
      <c r="P73" s="976"/>
      <c r="Q73" s="977">
        <v>1199</v>
      </c>
      <c r="R73" s="971"/>
      <c r="S73" s="971"/>
      <c r="T73" s="971"/>
      <c r="U73" s="971"/>
      <c r="V73" s="971">
        <v>1199</v>
      </c>
      <c r="W73" s="971"/>
      <c r="X73" s="971"/>
      <c r="Y73" s="971"/>
      <c r="Z73" s="971"/>
      <c r="AA73" s="971">
        <v>0</v>
      </c>
      <c r="AB73" s="971"/>
      <c r="AC73" s="971"/>
      <c r="AD73" s="971"/>
      <c r="AE73" s="971"/>
      <c r="AF73" s="971">
        <v>0</v>
      </c>
      <c r="AG73" s="971"/>
      <c r="AH73" s="971"/>
      <c r="AI73" s="971"/>
      <c r="AJ73" s="971"/>
      <c r="AK73" s="978" t="s">
        <v>489</v>
      </c>
      <c r="AL73" s="979"/>
      <c r="AM73" s="979"/>
      <c r="AN73" s="979"/>
      <c r="AO73" s="980"/>
      <c r="AP73" s="978" t="s">
        <v>548</v>
      </c>
      <c r="AQ73" s="979"/>
      <c r="AR73" s="979"/>
      <c r="AS73" s="979"/>
      <c r="AT73" s="980"/>
      <c r="AU73" s="978" t="s">
        <v>548</v>
      </c>
      <c r="AV73" s="979"/>
      <c r="AW73" s="979"/>
      <c r="AX73" s="979"/>
      <c r="AY73" s="980"/>
      <c r="AZ73" s="972"/>
      <c r="BA73" s="972"/>
      <c r="BB73" s="972"/>
      <c r="BC73" s="972"/>
      <c r="BD73" s="973"/>
      <c r="BE73" s="224"/>
      <c r="BF73" s="224"/>
      <c r="BG73" s="224"/>
      <c r="BH73" s="224"/>
      <c r="BI73" s="224"/>
      <c r="BJ73" s="224"/>
      <c r="BK73" s="224"/>
      <c r="BL73" s="224"/>
      <c r="BM73" s="224"/>
      <c r="BN73" s="224"/>
      <c r="BO73" s="224"/>
      <c r="BP73" s="224"/>
      <c r="BQ73" s="221">
        <v>67</v>
      </c>
      <c r="BR73" s="226"/>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3"/>
    </row>
    <row r="74" spans="1:131" ht="26.25" customHeight="1" x14ac:dyDescent="0.2">
      <c r="A74" s="221">
        <v>7</v>
      </c>
      <c r="B74" s="974" t="s">
        <v>555</v>
      </c>
      <c r="C74" s="975"/>
      <c r="D74" s="975"/>
      <c r="E74" s="975"/>
      <c r="F74" s="975"/>
      <c r="G74" s="975"/>
      <c r="H74" s="975"/>
      <c r="I74" s="975"/>
      <c r="J74" s="975"/>
      <c r="K74" s="975"/>
      <c r="L74" s="975"/>
      <c r="M74" s="975"/>
      <c r="N74" s="975"/>
      <c r="O74" s="975"/>
      <c r="P74" s="976"/>
      <c r="Q74" s="977">
        <v>313311</v>
      </c>
      <c r="R74" s="971"/>
      <c r="S74" s="971"/>
      <c r="T74" s="971"/>
      <c r="U74" s="971"/>
      <c r="V74" s="971">
        <v>310666</v>
      </c>
      <c r="W74" s="971"/>
      <c r="X74" s="971"/>
      <c r="Y74" s="971"/>
      <c r="Z74" s="971"/>
      <c r="AA74" s="971">
        <v>2644</v>
      </c>
      <c r="AB74" s="971"/>
      <c r="AC74" s="971"/>
      <c r="AD74" s="971"/>
      <c r="AE74" s="971"/>
      <c r="AF74" s="971">
        <v>2644</v>
      </c>
      <c r="AG74" s="971"/>
      <c r="AH74" s="971"/>
      <c r="AI74" s="971"/>
      <c r="AJ74" s="971"/>
      <c r="AK74" s="971">
        <v>2298</v>
      </c>
      <c r="AL74" s="971"/>
      <c r="AM74" s="971"/>
      <c r="AN74" s="971"/>
      <c r="AO74" s="971"/>
      <c r="AP74" s="978" t="s">
        <v>548</v>
      </c>
      <c r="AQ74" s="979"/>
      <c r="AR74" s="979"/>
      <c r="AS74" s="979"/>
      <c r="AT74" s="980"/>
      <c r="AU74" s="978" t="s">
        <v>548</v>
      </c>
      <c r="AV74" s="979"/>
      <c r="AW74" s="979"/>
      <c r="AX74" s="979"/>
      <c r="AY74" s="980"/>
      <c r="AZ74" s="972"/>
      <c r="BA74" s="972"/>
      <c r="BB74" s="972"/>
      <c r="BC74" s="972"/>
      <c r="BD74" s="973"/>
      <c r="BE74" s="224"/>
      <c r="BF74" s="224"/>
      <c r="BG74" s="224"/>
      <c r="BH74" s="224"/>
      <c r="BI74" s="224"/>
      <c r="BJ74" s="224"/>
      <c r="BK74" s="224"/>
      <c r="BL74" s="224"/>
      <c r="BM74" s="224"/>
      <c r="BN74" s="224"/>
      <c r="BO74" s="224"/>
      <c r="BP74" s="224"/>
      <c r="BQ74" s="221">
        <v>68</v>
      </c>
      <c r="BR74" s="226"/>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3"/>
    </row>
    <row r="75" spans="1:131" ht="26.25" customHeight="1" x14ac:dyDescent="0.2">
      <c r="A75" s="221">
        <v>8</v>
      </c>
      <c r="B75" s="974" t="s">
        <v>556</v>
      </c>
      <c r="C75" s="975"/>
      <c r="D75" s="975"/>
      <c r="E75" s="975"/>
      <c r="F75" s="975"/>
      <c r="G75" s="975"/>
      <c r="H75" s="975"/>
      <c r="I75" s="975"/>
      <c r="J75" s="975"/>
      <c r="K75" s="975"/>
      <c r="L75" s="975"/>
      <c r="M75" s="975"/>
      <c r="N75" s="975"/>
      <c r="O75" s="975"/>
      <c r="P75" s="976"/>
      <c r="Q75" s="981">
        <v>6442</v>
      </c>
      <c r="R75" s="979"/>
      <c r="S75" s="979"/>
      <c r="T75" s="979"/>
      <c r="U75" s="980"/>
      <c r="V75" s="978">
        <v>6301</v>
      </c>
      <c r="W75" s="979"/>
      <c r="X75" s="979"/>
      <c r="Y75" s="979"/>
      <c r="Z75" s="980"/>
      <c r="AA75" s="978">
        <v>141</v>
      </c>
      <c r="AB75" s="979"/>
      <c r="AC75" s="979"/>
      <c r="AD75" s="979"/>
      <c r="AE75" s="980"/>
      <c r="AF75" s="978">
        <v>141</v>
      </c>
      <c r="AG75" s="979"/>
      <c r="AH75" s="979"/>
      <c r="AI75" s="979"/>
      <c r="AJ75" s="980"/>
      <c r="AK75" s="978">
        <v>20</v>
      </c>
      <c r="AL75" s="979"/>
      <c r="AM75" s="979"/>
      <c r="AN75" s="979"/>
      <c r="AO75" s="980"/>
      <c r="AP75" s="978" t="s">
        <v>548</v>
      </c>
      <c r="AQ75" s="979"/>
      <c r="AR75" s="979"/>
      <c r="AS75" s="979"/>
      <c r="AT75" s="980"/>
      <c r="AU75" s="978" t="s">
        <v>548</v>
      </c>
      <c r="AV75" s="979"/>
      <c r="AW75" s="979"/>
      <c r="AX75" s="979"/>
      <c r="AY75" s="980"/>
      <c r="AZ75" s="972"/>
      <c r="BA75" s="972"/>
      <c r="BB75" s="972"/>
      <c r="BC75" s="972"/>
      <c r="BD75" s="973"/>
      <c r="BE75" s="224"/>
      <c r="BF75" s="224"/>
      <c r="BG75" s="224"/>
      <c r="BH75" s="224"/>
      <c r="BI75" s="224"/>
      <c r="BJ75" s="224"/>
      <c r="BK75" s="224"/>
      <c r="BL75" s="224"/>
      <c r="BM75" s="224"/>
      <c r="BN75" s="224"/>
      <c r="BO75" s="224"/>
      <c r="BP75" s="224"/>
      <c r="BQ75" s="221">
        <v>69</v>
      </c>
      <c r="BR75" s="226"/>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3"/>
    </row>
    <row r="76" spans="1:131" ht="26.25" customHeight="1" x14ac:dyDescent="0.2">
      <c r="A76" s="221">
        <v>9</v>
      </c>
      <c r="B76" s="974" t="s">
        <v>557</v>
      </c>
      <c r="C76" s="975"/>
      <c r="D76" s="975"/>
      <c r="E76" s="975"/>
      <c r="F76" s="975"/>
      <c r="G76" s="975"/>
      <c r="H76" s="975"/>
      <c r="I76" s="975"/>
      <c r="J76" s="975"/>
      <c r="K76" s="975"/>
      <c r="L76" s="975"/>
      <c r="M76" s="975"/>
      <c r="N76" s="975"/>
      <c r="O76" s="975"/>
      <c r="P76" s="976"/>
      <c r="Q76" s="981">
        <v>739</v>
      </c>
      <c r="R76" s="979"/>
      <c r="S76" s="979"/>
      <c r="T76" s="979"/>
      <c r="U76" s="980"/>
      <c r="V76" s="978">
        <v>371</v>
      </c>
      <c r="W76" s="979"/>
      <c r="X76" s="979"/>
      <c r="Y76" s="979"/>
      <c r="Z76" s="980"/>
      <c r="AA76" s="978">
        <v>368</v>
      </c>
      <c r="AB76" s="979"/>
      <c r="AC76" s="979"/>
      <c r="AD76" s="979"/>
      <c r="AE76" s="980"/>
      <c r="AF76" s="978">
        <v>368</v>
      </c>
      <c r="AG76" s="979"/>
      <c r="AH76" s="979"/>
      <c r="AI76" s="979"/>
      <c r="AJ76" s="980"/>
      <c r="AK76" s="978" t="s">
        <v>548</v>
      </c>
      <c r="AL76" s="979"/>
      <c r="AM76" s="979"/>
      <c r="AN76" s="979"/>
      <c r="AO76" s="980"/>
      <c r="AP76" s="978" t="s">
        <v>548</v>
      </c>
      <c r="AQ76" s="979"/>
      <c r="AR76" s="979"/>
      <c r="AS76" s="979"/>
      <c r="AT76" s="980"/>
      <c r="AU76" s="978" t="s">
        <v>548</v>
      </c>
      <c r="AV76" s="979"/>
      <c r="AW76" s="979"/>
      <c r="AX76" s="979"/>
      <c r="AY76" s="980"/>
      <c r="AZ76" s="972"/>
      <c r="BA76" s="972"/>
      <c r="BB76" s="972"/>
      <c r="BC76" s="972"/>
      <c r="BD76" s="973"/>
      <c r="BE76" s="224"/>
      <c r="BF76" s="224"/>
      <c r="BG76" s="224"/>
      <c r="BH76" s="224"/>
      <c r="BI76" s="224"/>
      <c r="BJ76" s="224"/>
      <c r="BK76" s="224"/>
      <c r="BL76" s="224"/>
      <c r="BM76" s="224"/>
      <c r="BN76" s="224"/>
      <c r="BO76" s="224"/>
      <c r="BP76" s="224"/>
      <c r="BQ76" s="221">
        <v>70</v>
      </c>
      <c r="BR76" s="226"/>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3"/>
    </row>
    <row r="77" spans="1:131" ht="26.25" customHeight="1" x14ac:dyDescent="0.2">
      <c r="A77" s="221">
        <v>10</v>
      </c>
      <c r="B77" s="974" t="s">
        <v>558</v>
      </c>
      <c r="C77" s="975"/>
      <c r="D77" s="975"/>
      <c r="E77" s="975"/>
      <c r="F77" s="975"/>
      <c r="G77" s="975"/>
      <c r="H77" s="975"/>
      <c r="I77" s="975"/>
      <c r="J77" s="975"/>
      <c r="K77" s="975"/>
      <c r="L77" s="975"/>
      <c r="M77" s="975"/>
      <c r="N77" s="975"/>
      <c r="O77" s="975"/>
      <c r="P77" s="976"/>
      <c r="Q77" s="981">
        <v>257</v>
      </c>
      <c r="R77" s="979"/>
      <c r="S77" s="979"/>
      <c r="T77" s="979"/>
      <c r="U77" s="980"/>
      <c r="V77" s="978">
        <v>221</v>
      </c>
      <c r="W77" s="979"/>
      <c r="X77" s="979"/>
      <c r="Y77" s="979"/>
      <c r="Z77" s="980"/>
      <c r="AA77" s="978">
        <v>36</v>
      </c>
      <c r="AB77" s="979"/>
      <c r="AC77" s="979"/>
      <c r="AD77" s="979"/>
      <c r="AE77" s="980"/>
      <c r="AF77" s="978">
        <v>36</v>
      </c>
      <c r="AG77" s="979"/>
      <c r="AH77" s="979"/>
      <c r="AI77" s="979"/>
      <c r="AJ77" s="980"/>
      <c r="AK77" s="978">
        <v>255</v>
      </c>
      <c r="AL77" s="979"/>
      <c r="AM77" s="979"/>
      <c r="AN77" s="979"/>
      <c r="AO77" s="980"/>
      <c r="AP77" s="978" t="s">
        <v>548</v>
      </c>
      <c r="AQ77" s="979"/>
      <c r="AR77" s="979"/>
      <c r="AS77" s="979"/>
      <c r="AT77" s="980"/>
      <c r="AU77" s="978" t="s">
        <v>548</v>
      </c>
      <c r="AV77" s="979"/>
      <c r="AW77" s="979"/>
      <c r="AX77" s="979"/>
      <c r="AY77" s="980"/>
      <c r="AZ77" s="972"/>
      <c r="BA77" s="972"/>
      <c r="BB77" s="972"/>
      <c r="BC77" s="972"/>
      <c r="BD77" s="973"/>
      <c r="BE77" s="224"/>
      <c r="BF77" s="224"/>
      <c r="BG77" s="224"/>
      <c r="BH77" s="224"/>
      <c r="BI77" s="224"/>
      <c r="BJ77" s="224"/>
      <c r="BK77" s="224"/>
      <c r="BL77" s="224"/>
      <c r="BM77" s="224"/>
      <c r="BN77" s="224"/>
      <c r="BO77" s="224"/>
      <c r="BP77" s="224"/>
      <c r="BQ77" s="221">
        <v>71</v>
      </c>
      <c r="BR77" s="226"/>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3"/>
    </row>
    <row r="78" spans="1:131" ht="26.25" customHeight="1" x14ac:dyDescent="0.2">
      <c r="A78" s="221">
        <v>11</v>
      </c>
      <c r="B78" s="974" t="s">
        <v>559</v>
      </c>
      <c r="C78" s="975"/>
      <c r="D78" s="975"/>
      <c r="E78" s="975"/>
      <c r="F78" s="975"/>
      <c r="G78" s="975"/>
      <c r="H78" s="975"/>
      <c r="I78" s="975"/>
      <c r="J78" s="975"/>
      <c r="K78" s="975"/>
      <c r="L78" s="975"/>
      <c r="M78" s="975"/>
      <c r="N78" s="975"/>
      <c r="O78" s="975"/>
      <c r="P78" s="976"/>
      <c r="Q78" s="977">
        <v>101</v>
      </c>
      <c r="R78" s="971"/>
      <c r="S78" s="971"/>
      <c r="T78" s="971"/>
      <c r="U78" s="971"/>
      <c r="V78" s="971">
        <v>91</v>
      </c>
      <c r="W78" s="971"/>
      <c r="X78" s="971"/>
      <c r="Y78" s="971"/>
      <c r="Z78" s="971"/>
      <c r="AA78" s="971">
        <v>11</v>
      </c>
      <c r="AB78" s="971"/>
      <c r="AC78" s="971"/>
      <c r="AD78" s="971"/>
      <c r="AE78" s="971"/>
      <c r="AF78" s="971">
        <v>11</v>
      </c>
      <c r="AG78" s="971"/>
      <c r="AH78" s="971"/>
      <c r="AI78" s="971"/>
      <c r="AJ78" s="971"/>
      <c r="AK78" s="971">
        <v>28</v>
      </c>
      <c r="AL78" s="971"/>
      <c r="AM78" s="971"/>
      <c r="AN78" s="971"/>
      <c r="AO78" s="971"/>
      <c r="AP78" s="978" t="s">
        <v>548</v>
      </c>
      <c r="AQ78" s="979"/>
      <c r="AR78" s="979"/>
      <c r="AS78" s="979"/>
      <c r="AT78" s="980"/>
      <c r="AU78" s="978" t="s">
        <v>548</v>
      </c>
      <c r="AV78" s="979"/>
      <c r="AW78" s="979"/>
      <c r="AX78" s="979"/>
      <c r="AY78" s="980"/>
      <c r="AZ78" s="972"/>
      <c r="BA78" s="972"/>
      <c r="BB78" s="972"/>
      <c r="BC78" s="972"/>
      <c r="BD78" s="973"/>
      <c r="BE78" s="224"/>
      <c r="BF78" s="224"/>
      <c r="BG78" s="224"/>
      <c r="BH78" s="224"/>
      <c r="BI78" s="224"/>
      <c r="BJ78" s="213"/>
      <c r="BK78" s="213"/>
      <c r="BL78" s="213"/>
      <c r="BM78" s="213"/>
      <c r="BN78" s="213"/>
      <c r="BO78" s="224"/>
      <c r="BP78" s="224"/>
      <c r="BQ78" s="221">
        <v>72</v>
      </c>
      <c r="BR78" s="226"/>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3"/>
    </row>
    <row r="79" spans="1:131" ht="26.25" customHeight="1" x14ac:dyDescent="0.2">
      <c r="A79" s="221">
        <v>12</v>
      </c>
      <c r="B79" s="974" t="s">
        <v>560</v>
      </c>
      <c r="C79" s="975"/>
      <c r="D79" s="975"/>
      <c r="E79" s="975"/>
      <c r="F79" s="975"/>
      <c r="G79" s="975"/>
      <c r="H79" s="975"/>
      <c r="I79" s="975"/>
      <c r="J79" s="975"/>
      <c r="K79" s="975"/>
      <c r="L79" s="975"/>
      <c r="M79" s="975"/>
      <c r="N79" s="975"/>
      <c r="O79" s="975"/>
      <c r="P79" s="976"/>
      <c r="Q79" s="977">
        <v>4</v>
      </c>
      <c r="R79" s="971"/>
      <c r="S79" s="971"/>
      <c r="T79" s="971"/>
      <c r="U79" s="971"/>
      <c r="V79" s="971">
        <v>2</v>
      </c>
      <c r="W79" s="971"/>
      <c r="X79" s="971"/>
      <c r="Y79" s="971"/>
      <c r="Z79" s="971"/>
      <c r="AA79" s="971">
        <v>2</v>
      </c>
      <c r="AB79" s="971"/>
      <c r="AC79" s="971"/>
      <c r="AD79" s="971"/>
      <c r="AE79" s="971"/>
      <c r="AF79" s="971">
        <v>2</v>
      </c>
      <c r="AG79" s="971"/>
      <c r="AH79" s="971"/>
      <c r="AI79" s="971"/>
      <c r="AJ79" s="971"/>
      <c r="AK79" s="971" t="s">
        <v>548</v>
      </c>
      <c r="AL79" s="971"/>
      <c r="AM79" s="971"/>
      <c r="AN79" s="971"/>
      <c r="AO79" s="971"/>
      <c r="AP79" s="978" t="s">
        <v>548</v>
      </c>
      <c r="AQ79" s="979"/>
      <c r="AR79" s="979"/>
      <c r="AS79" s="979"/>
      <c r="AT79" s="980"/>
      <c r="AU79" s="978" t="s">
        <v>548</v>
      </c>
      <c r="AV79" s="979"/>
      <c r="AW79" s="979"/>
      <c r="AX79" s="979"/>
      <c r="AY79" s="980"/>
      <c r="AZ79" s="972"/>
      <c r="BA79" s="972"/>
      <c r="BB79" s="972"/>
      <c r="BC79" s="972"/>
      <c r="BD79" s="973"/>
      <c r="BE79" s="224"/>
      <c r="BF79" s="224"/>
      <c r="BG79" s="224"/>
      <c r="BH79" s="224"/>
      <c r="BI79" s="224"/>
      <c r="BJ79" s="213"/>
      <c r="BK79" s="213"/>
      <c r="BL79" s="213"/>
      <c r="BM79" s="213"/>
      <c r="BN79" s="213"/>
      <c r="BO79" s="224"/>
      <c r="BP79" s="224"/>
      <c r="BQ79" s="221">
        <v>73</v>
      </c>
      <c r="BR79" s="226"/>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3"/>
    </row>
    <row r="80" spans="1:131" ht="26.25" customHeight="1" x14ac:dyDescent="0.2">
      <c r="A80" s="221">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4"/>
      <c r="BF80" s="224"/>
      <c r="BG80" s="224"/>
      <c r="BH80" s="224"/>
      <c r="BI80" s="224"/>
      <c r="BJ80" s="224"/>
      <c r="BK80" s="224"/>
      <c r="BL80" s="224"/>
      <c r="BM80" s="224"/>
      <c r="BN80" s="224"/>
      <c r="BO80" s="224"/>
      <c r="BP80" s="224"/>
      <c r="BQ80" s="221">
        <v>74</v>
      </c>
      <c r="BR80" s="226"/>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3"/>
    </row>
    <row r="81" spans="1:131" ht="26.25" customHeight="1" x14ac:dyDescent="0.2">
      <c r="A81" s="221">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4"/>
      <c r="BF81" s="224"/>
      <c r="BG81" s="224"/>
      <c r="BH81" s="224"/>
      <c r="BI81" s="224"/>
      <c r="BJ81" s="224"/>
      <c r="BK81" s="224"/>
      <c r="BL81" s="224"/>
      <c r="BM81" s="224"/>
      <c r="BN81" s="224"/>
      <c r="BO81" s="224"/>
      <c r="BP81" s="224"/>
      <c r="BQ81" s="221">
        <v>75</v>
      </c>
      <c r="BR81" s="226"/>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3"/>
    </row>
    <row r="82" spans="1:131" ht="26.25" customHeight="1" x14ac:dyDescent="0.2">
      <c r="A82" s="221">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4"/>
      <c r="BF82" s="224"/>
      <c r="BG82" s="224"/>
      <c r="BH82" s="224"/>
      <c r="BI82" s="224"/>
      <c r="BJ82" s="224"/>
      <c r="BK82" s="224"/>
      <c r="BL82" s="224"/>
      <c r="BM82" s="224"/>
      <c r="BN82" s="224"/>
      <c r="BO82" s="224"/>
      <c r="BP82" s="224"/>
      <c r="BQ82" s="221">
        <v>76</v>
      </c>
      <c r="BR82" s="226"/>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3"/>
    </row>
    <row r="83" spans="1:131" ht="26.25" customHeight="1" x14ac:dyDescent="0.2">
      <c r="A83" s="221">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4"/>
      <c r="BF83" s="224"/>
      <c r="BG83" s="224"/>
      <c r="BH83" s="224"/>
      <c r="BI83" s="224"/>
      <c r="BJ83" s="224"/>
      <c r="BK83" s="224"/>
      <c r="BL83" s="224"/>
      <c r="BM83" s="224"/>
      <c r="BN83" s="224"/>
      <c r="BO83" s="224"/>
      <c r="BP83" s="224"/>
      <c r="BQ83" s="221">
        <v>77</v>
      </c>
      <c r="BR83" s="226"/>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3"/>
    </row>
    <row r="84" spans="1:131" ht="26.25" customHeight="1" x14ac:dyDescent="0.2">
      <c r="A84" s="221">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4"/>
      <c r="BF84" s="224"/>
      <c r="BG84" s="224"/>
      <c r="BH84" s="224"/>
      <c r="BI84" s="224"/>
      <c r="BJ84" s="224"/>
      <c r="BK84" s="224"/>
      <c r="BL84" s="224"/>
      <c r="BM84" s="224"/>
      <c r="BN84" s="224"/>
      <c r="BO84" s="224"/>
      <c r="BP84" s="224"/>
      <c r="BQ84" s="221">
        <v>78</v>
      </c>
      <c r="BR84" s="226"/>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3"/>
    </row>
    <row r="85" spans="1:131" ht="26.25" customHeight="1" x14ac:dyDescent="0.2">
      <c r="A85" s="221">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4"/>
      <c r="BF85" s="224"/>
      <c r="BG85" s="224"/>
      <c r="BH85" s="224"/>
      <c r="BI85" s="224"/>
      <c r="BJ85" s="224"/>
      <c r="BK85" s="224"/>
      <c r="BL85" s="224"/>
      <c r="BM85" s="224"/>
      <c r="BN85" s="224"/>
      <c r="BO85" s="224"/>
      <c r="BP85" s="224"/>
      <c r="BQ85" s="221">
        <v>79</v>
      </c>
      <c r="BR85" s="226"/>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3"/>
    </row>
    <row r="86" spans="1:131" ht="26.25" customHeight="1" x14ac:dyDescent="0.2">
      <c r="A86" s="221">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4"/>
      <c r="BF86" s="224"/>
      <c r="BG86" s="224"/>
      <c r="BH86" s="224"/>
      <c r="BI86" s="224"/>
      <c r="BJ86" s="224"/>
      <c r="BK86" s="224"/>
      <c r="BL86" s="224"/>
      <c r="BM86" s="224"/>
      <c r="BN86" s="224"/>
      <c r="BO86" s="224"/>
      <c r="BP86" s="224"/>
      <c r="BQ86" s="221">
        <v>80</v>
      </c>
      <c r="BR86" s="226"/>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3"/>
    </row>
    <row r="87" spans="1:131" ht="26.25" customHeight="1" x14ac:dyDescent="0.2">
      <c r="A87" s="227">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4"/>
      <c r="BF87" s="224"/>
      <c r="BG87" s="224"/>
      <c r="BH87" s="224"/>
      <c r="BI87" s="224"/>
      <c r="BJ87" s="224"/>
      <c r="BK87" s="224"/>
      <c r="BL87" s="224"/>
      <c r="BM87" s="224"/>
      <c r="BN87" s="224"/>
      <c r="BO87" s="224"/>
      <c r="BP87" s="224"/>
      <c r="BQ87" s="221">
        <v>81</v>
      </c>
      <c r="BR87" s="226"/>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3"/>
    </row>
    <row r="88" spans="1:131" ht="26.25" customHeight="1" thickBot="1" x14ac:dyDescent="0.25">
      <c r="A88" s="223" t="s">
        <v>376</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6561</v>
      </c>
      <c r="AG88" s="959"/>
      <c r="AH88" s="959"/>
      <c r="AI88" s="959"/>
      <c r="AJ88" s="959"/>
      <c r="AK88" s="963"/>
      <c r="AL88" s="963"/>
      <c r="AM88" s="963"/>
      <c r="AN88" s="963"/>
      <c r="AO88" s="963"/>
      <c r="AP88" s="959">
        <v>15924</v>
      </c>
      <c r="AQ88" s="959"/>
      <c r="AR88" s="959"/>
      <c r="AS88" s="959"/>
      <c r="AT88" s="959"/>
      <c r="AU88" s="959">
        <v>466</v>
      </c>
      <c r="AV88" s="959"/>
      <c r="AW88" s="959"/>
      <c r="AX88" s="959"/>
      <c r="AY88" s="959"/>
      <c r="AZ88" s="960"/>
      <c r="BA88" s="960"/>
      <c r="BB88" s="960"/>
      <c r="BC88" s="960"/>
      <c r="BD88" s="961"/>
      <c r="BE88" s="224"/>
      <c r="BF88" s="224"/>
      <c r="BG88" s="224"/>
      <c r="BH88" s="224"/>
      <c r="BI88" s="224"/>
      <c r="BJ88" s="224"/>
      <c r="BK88" s="224"/>
      <c r="BL88" s="224"/>
      <c r="BM88" s="224"/>
      <c r="BN88" s="224"/>
      <c r="BO88" s="224"/>
      <c r="BP88" s="224"/>
      <c r="BQ88" s="221">
        <v>82</v>
      </c>
      <c r="BR88" s="226"/>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3"/>
    </row>
    <row r="89" spans="1:131" ht="26.25" hidden="1" customHeight="1" x14ac:dyDescent="0.2">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3"/>
    </row>
    <row r="90" spans="1:131" ht="26.25" hidden="1" customHeight="1" x14ac:dyDescent="0.2">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3"/>
    </row>
    <row r="91" spans="1:131" ht="26.25" hidden="1" customHeight="1" x14ac:dyDescent="0.2">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3"/>
    </row>
    <row r="92" spans="1:131" ht="26.25" hidden="1" customHeight="1" x14ac:dyDescent="0.2">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3"/>
    </row>
    <row r="93" spans="1:131" ht="26.25" hidden="1" customHeight="1" x14ac:dyDescent="0.2">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3"/>
    </row>
    <row r="94" spans="1:131" ht="26.25" hidden="1" customHeight="1" x14ac:dyDescent="0.2">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3"/>
    </row>
    <row r="95" spans="1:131" ht="26.25" hidden="1" customHeight="1" x14ac:dyDescent="0.2">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3"/>
    </row>
    <row r="96" spans="1:131" ht="26.25" hidden="1" customHeight="1" x14ac:dyDescent="0.2">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3"/>
    </row>
    <row r="97" spans="1:131" ht="26.25" hidden="1" customHeight="1" x14ac:dyDescent="0.2">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3"/>
    </row>
    <row r="98" spans="1:131" ht="26.25" hidden="1" customHeight="1" x14ac:dyDescent="0.2">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3"/>
    </row>
    <row r="99" spans="1:131" ht="26.25" hidden="1" customHeight="1" x14ac:dyDescent="0.2">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3"/>
    </row>
    <row r="100" spans="1:131" ht="26.25" hidden="1" customHeight="1" x14ac:dyDescent="0.2">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3"/>
    </row>
    <row r="101" spans="1:131" ht="26.25" hidden="1" customHeight="1" x14ac:dyDescent="0.2">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3"/>
    </row>
    <row r="102" spans="1:131" ht="26.25" customHeight="1" thickBot="1" x14ac:dyDescent="0.25">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f>SUM(CR7:CV11)</f>
        <v>272</v>
      </c>
      <c r="CS102" s="953"/>
      <c r="CT102" s="953"/>
      <c r="CU102" s="953"/>
      <c r="CV102" s="954"/>
      <c r="CW102" s="952">
        <f>SUM(CW7:DA11)</f>
        <v>174</v>
      </c>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13"/>
    </row>
    <row r="103" spans="1:131" ht="26.25" customHeight="1" x14ac:dyDescent="0.2">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3"/>
    </row>
    <row r="104" spans="1:131" ht="26.25" customHeight="1" x14ac:dyDescent="0.2">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3"/>
    </row>
    <row r="105" spans="1:131" ht="11.25" customHeight="1" x14ac:dyDescent="0.2">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3"/>
      <c r="BR105" s="213"/>
      <c r="BS105" s="213"/>
      <c r="BT105" s="213"/>
      <c r="BU105" s="213"/>
      <c r="BV105" s="213"/>
      <c r="BW105" s="213"/>
      <c r="BX105" s="213"/>
      <c r="BY105" s="213"/>
      <c r="BZ105" s="213"/>
      <c r="CA105" s="213"/>
      <c r="CB105" s="213"/>
      <c r="CC105" s="213"/>
      <c r="CD105" s="213"/>
      <c r="CE105" s="213"/>
      <c r="CF105" s="213"/>
      <c r="CG105" s="213"/>
      <c r="CH105" s="213"/>
      <c r="CI105" s="213"/>
      <c r="CJ105" s="213"/>
      <c r="CK105" s="213"/>
      <c r="CL105" s="213"/>
      <c r="CM105" s="213"/>
      <c r="CN105" s="213"/>
      <c r="CO105" s="213"/>
      <c r="CP105" s="213"/>
      <c r="CQ105" s="213"/>
      <c r="CR105" s="213"/>
      <c r="CS105" s="213"/>
      <c r="CT105" s="213"/>
      <c r="CU105" s="213"/>
      <c r="CV105" s="213"/>
      <c r="CW105" s="213"/>
      <c r="CX105" s="213"/>
      <c r="CY105" s="213"/>
      <c r="CZ105" s="213"/>
      <c r="DA105" s="213"/>
      <c r="DB105" s="213"/>
      <c r="DC105" s="213"/>
      <c r="DD105" s="213"/>
      <c r="DE105" s="213"/>
      <c r="DF105" s="213"/>
      <c r="DG105" s="213"/>
      <c r="DH105" s="213"/>
      <c r="DI105" s="213"/>
      <c r="DJ105" s="213"/>
      <c r="DK105" s="213"/>
      <c r="DL105" s="213"/>
      <c r="DM105" s="213"/>
      <c r="DN105" s="213"/>
      <c r="DO105" s="213"/>
      <c r="DP105" s="213"/>
      <c r="DQ105" s="213"/>
      <c r="DR105" s="213"/>
      <c r="DS105" s="213"/>
      <c r="DT105" s="213"/>
      <c r="DU105" s="213"/>
      <c r="DV105" s="213"/>
      <c r="DW105" s="213"/>
      <c r="DX105" s="213"/>
      <c r="DY105" s="213"/>
      <c r="DZ105" s="213"/>
      <c r="EA105" s="213"/>
    </row>
    <row r="106" spans="1:131" ht="11.25" customHeight="1" x14ac:dyDescent="0.2">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3"/>
      <c r="BR106" s="213"/>
      <c r="BS106" s="213"/>
      <c r="BT106" s="213"/>
      <c r="BU106" s="213"/>
      <c r="BV106" s="213"/>
      <c r="BW106" s="213"/>
      <c r="BX106" s="213"/>
      <c r="BY106" s="213"/>
      <c r="BZ106" s="213"/>
      <c r="CA106" s="213"/>
      <c r="CB106" s="213"/>
      <c r="CC106" s="213"/>
      <c r="CD106" s="213"/>
      <c r="CE106" s="213"/>
      <c r="CF106" s="213"/>
      <c r="CG106" s="213"/>
      <c r="CH106" s="213"/>
      <c r="CI106" s="213"/>
      <c r="CJ106" s="213"/>
      <c r="CK106" s="213"/>
      <c r="CL106" s="213"/>
      <c r="CM106" s="213"/>
      <c r="CN106" s="213"/>
      <c r="CO106" s="213"/>
      <c r="CP106" s="213"/>
      <c r="CQ106" s="213"/>
      <c r="CR106" s="213"/>
      <c r="CS106" s="213"/>
      <c r="CT106" s="213"/>
      <c r="CU106" s="213"/>
      <c r="CV106" s="213"/>
      <c r="CW106" s="213"/>
      <c r="CX106" s="213"/>
      <c r="CY106" s="213"/>
      <c r="CZ106" s="213"/>
      <c r="DA106" s="213"/>
      <c r="DB106" s="213"/>
      <c r="DC106" s="213"/>
      <c r="DD106" s="213"/>
      <c r="DE106" s="213"/>
      <c r="DF106" s="213"/>
      <c r="DG106" s="213"/>
      <c r="DH106" s="213"/>
      <c r="DI106" s="213"/>
      <c r="DJ106" s="213"/>
      <c r="DK106" s="213"/>
      <c r="DL106" s="213"/>
      <c r="DM106" s="213"/>
      <c r="DN106" s="213"/>
      <c r="DO106" s="213"/>
      <c r="DP106" s="213"/>
      <c r="DQ106" s="213"/>
      <c r="DR106" s="213"/>
      <c r="DS106" s="213"/>
      <c r="DT106" s="213"/>
      <c r="DU106" s="213"/>
      <c r="DV106" s="213"/>
      <c r="DW106" s="213"/>
      <c r="DX106" s="213"/>
      <c r="DY106" s="213"/>
      <c r="DZ106" s="213"/>
      <c r="EA106" s="213"/>
    </row>
    <row r="107" spans="1:131" s="213" customFormat="1" ht="26.25" customHeight="1" thickBot="1" x14ac:dyDescent="0.25">
      <c r="A107" s="232" t="s">
        <v>406</v>
      </c>
      <c r="B107" s="233"/>
      <c r="C107" s="233"/>
      <c r="D107" s="233"/>
      <c r="E107" s="233"/>
      <c r="F107" s="233"/>
      <c r="G107" s="233"/>
      <c r="H107" s="233"/>
      <c r="I107" s="233"/>
      <c r="J107" s="233"/>
      <c r="K107" s="233"/>
      <c r="L107" s="233"/>
      <c r="M107" s="233"/>
      <c r="N107" s="233"/>
      <c r="O107" s="233"/>
      <c r="P107" s="233"/>
      <c r="Q107" s="233"/>
      <c r="R107" s="233"/>
      <c r="S107" s="233"/>
      <c r="T107" s="233"/>
      <c r="U107" s="233"/>
      <c r="V107" s="233"/>
      <c r="W107" s="233"/>
      <c r="X107" s="233"/>
      <c r="Y107" s="233"/>
      <c r="Z107" s="233"/>
      <c r="AA107" s="233"/>
      <c r="AB107" s="233"/>
      <c r="AC107" s="233"/>
      <c r="AD107" s="233"/>
      <c r="AE107" s="233"/>
      <c r="AF107" s="233"/>
      <c r="AG107" s="233"/>
      <c r="AH107" s="233"/>
      <c r="AI107" s="233"/>
      <c r="AJ107" s="233"/>
      <c r="AK107" s="233"/>
      <c r="AL107" s="233"/>
      <c r="AM107" s="233"/>
      <c r="AN107" s="233"/>
      <c r="AO107" s="233"/>
      <c r="AP107" s="233"/>
      <c r="AQ107" s="233"/>
      <c r="AR107" s="233"/>
      <c r="AS107" s="233"/>
      <c r="AT107" s="233"/>
      <c r="AU107" s="232" t="s">
        <v>407</v>
      </c>
      <c r="AV107" s="233"/>
      <c r="AW107" s="233"/>
      <c r="AX107" s="233"/>
      <c r="AY107" s="233"/>
      <c r="AZ107" s="233"/>
      <c r="BA107" s="233"/>
      <c r="BB107" s="233"/>
      <c r="BC107" s="233"/>
      <c r="BD107" s="233"/>
      <c r="BE107" s="233"/>
      <c r="BF107" s="233"/>
      <c r="BG107" s="233"/>
      <c r="BH107" s="233"/>
      <c r="BI107" s="233"/>
      <c r="BJ107" s="233"/>
      <c r="BK107" s="233"/>
      <c r="BL107" s="233"/>
      <c r="BM107" s="233"/>
      <c r="BN107" s="233"/>
      <c r="BO107" s="233"/>
      <c r="BP107" s="233"/>
      <c r="BQ107" s="233"/>
      <c r="BR107" s="233"/>
      <c r="BS107" s="233"/>
      <c r="BT107" s="233"/>
      <c r="BU107" s="233"/>
      <c r="BV107" s="233"/>
      <c r="BW107" s="233"/>
      <c r="BX107" s="233"/>
      <c r="BY107" s="233"/>
      <c r="BZ107" s="233"/>
      <c r="CA107" s="233"/>
      <c r="CB107" s="233"/>
      <c r="CC107" s="233"/>
      <c r="CD107" s="233"/>
      <c r="CE107" s="233"/>
      <c r="CF107" s="233"/>
      <c r="CG107" s="233"/>
      <c r="CH107" s="233"/>
      <c r="CI107" s="233"/>
      <c r="CJ107" s="233"/>
      <c r="CK107" s="233"/>
      <c r="CL107" s="233"/>
      <c r="CM107" s="233"/>
      <c r="CN107" s="233"/>
      <c r="CO107" s="233"/>
      <c r="CP107" s="233"/>
      <c r="CQ107" s="233"/>
      <c r="CR107" s="233"/>
      <c r="CS107" s="233"/>
      <c r="CT107" s="233"/>
      <c r="CU107" s="233"/>
      <c r="CV107" s="233"/>
      <c r="CW107" s="233"/>
      <c r="CX107" s="233"/>
      <c r="CY107" s="233"/>
      <c r="CZ107" s="233"/>
      <c r="DA107" s="233"/>
      <c r="DB107" s="233"/>
      <c r="DC107" s="233"/>
      <c r="DD107" s="233"/>
      <c r="DE107" s="233"/>
      <c r="DF107" s="233"/>
      <c r="DG107" s="233"/>
      <c r="DH107" s="233"/>
      <c r="DI107" s="233"/>
      <c r="DJ107" s="233"/>
      <c r="DK107" s="233"/>
      <c r="DL107" s="233"/>
      <c r="DM107" s="233"/>
      <c r="DN107" s="233"/>
      <c r="DO107" s="233"/>
      <c r="DP107" s="233"/>
      <c r="DQ107" s="233"/>
      <c r="DR107" s="233"/>
      <c r="DS107" s="233"/>
      <c r="DT107" s="233"/>
      <c r="DU107" s="233"/>
      <c r="DV107" s="233"/>
      <c r="DW107" s="233"/>
      <c r="DX107" s="233"/>
      <c r="DY107" s="233"/>
      <c r="DZ107" s="233"/>
    </row>
    <row r="108" spans="1:131" s="213" customFormat="1" ht="26.25" customHeight="1" x14ac:dyDescent="0.2">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3" customFormat="1" ht="26.25" customHeight="1" x14ac:dyDescent="0.2">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13" customFormat="1" ht="26.25" customHeight="1" x14ac:dyDescent="0.2">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2752346</v>
      </c>
      <c r="AB110" s="889"/>
      <c r="AC110" s="889"/>
      <c r="AD110" s="889"/>
      <c r="AE110" s="890"/>
      <c r="AF110" s="891">
        <v>2770692</v>
      </c>
      <c r="AG110" s="889"/>
      <c r="AH110" s="889"/>
      <c r="AI110" s="889"/>
      <c r="AJ110" s="890"/>
      <c r="AK110" s="891">
        <v>2680837</v>
      </c>
      <c r="AL110" s="889"/>
      <c r="AM110" s="889"/>
      <c r="AN110" s="889"/>
      <c r="AO110" s="890"/>
      <c r="AP110" s="892">
        <v>16.8</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31825003</v>
      </c>
      <c r="BR110" s="842"/>
      <c r="BS110" s="842"/>
      <c r="BT110" s="842"/>
      <c r="BU110" s="842"/>
      <c r="BV110" s="842">
        <v>29886093</v>
      </c>
      <c r="BW110" s="842"/>
      <c r="BX110" s="842"/>
      <c r="BY110" s="842"/>
      <c r="BZ110" s="842"/>
      <c r="CA110" s="842">
        <v>32553162</v>
      </c>
      <c r="CB110" s="842"/>
      <c r="CC110" s="842"/>
      <c r="CD110" s="842"/>
      <c r="CE110" s="842"/>
      <c r="CF110" s="866">
        <v>203.9</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3" customFormat="1" ht="26.25" customHeight="1" x14ac:dyDescent="0.2">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v>364703</v>
      </c>
      <c r="BR111" s="817"/>
      <c r="BS111" s="817"/>
      <c r="BT111" s="817"/>
      <c r="BU111" s="817"/>
      <c r="BV111" s="817">
        <v>324335</v>
      </c>
      <c r="BW111" s="817"/>
      <c r="BX111" s="817"/>
      <c r="BY111" s="817"/>
      <c r="BZ111" s="817"/>
      <c r="CA111" s="817">
        <v>283437</v>
      </c>
      <c r="CB111" s="817"/>
      <c r="CC111" s="817"/>
      <c r="CD111" s="817"/>
      <c r="CE111" s="817"/>
      <c r="CF111" s="875">
        <v>1.8</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3" customFormat="1" ht="26.25" customHeight="1" x14ac:dyDescent="0.2">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7083742</v>
      </c>
      <c r="BR112" s="817"/>
      <c r="BS112" s="817"/>
      <c r="BT112" s="817"/>
      <c r="BU112" s="817"/>
      <c r="BV112" s="817">
        <v>7043018</v>
      </c>
      <c r="BW112" s="817"/>
      <c r="BX112" s="817"/>
      <c r="BY112" s="817"/>
      <c r="BZ112" s="817"/>
      <c r="CA112" s="817">
        <v>7073601</v>
      </c>
      <c r="CB112" s="817"/>
      <c r="CC112" s="817"/>
      <c r="CD112" s="817"/>
      <c r="CE112" s="817"/>
      <c r="CF112" s="875">
        <v>44.3</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3" customFormat="1" ht="26.25" customHeight="1" x14ac:dyDescent="0.2">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653562</v>
      </c>
      <c r="AB113" s="919"/>
      <c r="AC113" s="919"/>
      <c r="AD113" s="919"/>
      <c r="AE113" s="920"/>
      <c r="AF113" s="921">
        <v>704685</v>
      </c>
      <c r="AG113" s="919"/>
      <c r="AH113" s="919"/>
      <c r="AI113" s="919"/>
      <c r="AJ113" s="920"/>
      <c r="AK113" s="921">
        <v>726486</v>
      </c>
      <c r="AL113" s="919"/>
      <c r="AM113" s="919"/>
      <c r="AN113" s="919"/>
      <c r="AO113" s="920"/>
      <c r="AP113" s="922">
        <v>4.5999999999999996</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864878</v>
      </c>
      <c r="BR113" s="817"/>
      <c r="BS113" s="817"/>
      <c r="BT113" s="817"/>
      <c r="BU113" s="817"/>
      <c r="BV113" s="817">
        <v>813290</v>
      </c>
      <c r="BW113" s="817"/>
      <c r="BX113" s="817"/>
      <c r="BY113" s="817"/>
      <c r="BZ113" s="817"/>
      <c r="CA113" s="817">
        <v>466424</v>
      </c>
      <c r="CB113" s="817"/>
      <c r="CC113" s="817"/>
      <c r="CD113" s="817"/>
      <c r="CE113" s="817"/>
      <c r="CF113" s="875">
        <v>2.9</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3" customFormat="1" ht="26.25" customHeight="1" x14ac:dyDescent="0.2">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9686</v>
      </c>
      <c r="AB114" s="780"/>
      <c r="AC114" s="780"/>
      <c r="AD114" s="780"/>
      <c r="AE114" s="781"/>
      <c r="AF114" s="782">
        <v>1452</v>
      </c>
      <c r="AG114" s="780"/>
      <c r="AH114" s="780"/>
      <c r="AI114" s="780"/>
      <c r="AJ114" s="781"/>
      <c r="AK114" s="782">
        <v>7465</v>
      </c>
      <c r="AL114" s="780"/>
      <c r="AM114" s="780"/>
      <c r="AN114" s="780"/>
      <c r="AO114" s="781"/>
      <c r="AP114" s="824">
        <v>0</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4116466</v>
      </c>
      <c r="BR114" s="817"/>
      <c r="BS114" s="817"/>
      <c r="BT114" s="817"/>
      <c r="BU114" s="817"/>
      <c r="BV114" s="817">
        <v>4158259</v>
      </c>
      <c r="BW114" s="817"/>
      <c r="BX114" s="817"/>
      <c r="BY114" s="817"/>
      <c r="BZ114" s="817"/>
      <c r="CA114" s="817">
        <v>4205824</v>
      </c>
      <c r="CB114" s="817"/>
      <c r="CC114" s="817"/>
      <c r="CD114" s="817"/>
      <c r="CE114" s="817"/>
      <c r="CF114" s="875">
        <v>26.3</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3" customFormat="1" ht="26.25" customHeight="1" x14ac:dyDescent="0.2">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61697</v>
      </c>
      <c r="AB115" s="919"/>
      <c r="AC115" s="919"/>
      <c r="AD115" s="919"/>
      <c r="AE115" s="920"/>
      <c r="AF115" s="921">
        <v>52939</v>
      </c>
      <c r="AG115" s="919"/>
      <c r="AH115" s="919"/>
      <c r="AI115" s="919"/>
      <c r="AJ115" s="920"/>
      <c r="AK115" s="921">
        <v>46577</v>
      </c>
      <c r="AL115" s="919"/>
      <c r="AM115" s="919"/>
      <c r="AN115" s="919"/>
      <c r="AO115" s="920"/>
      <c r="AP115" s="922">
        <v>0.3</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v>-1</v>
      </c>
      <c r="BR115" s="817"/>
      <c r="BS115" s="817"/>
      <c r="BT115" s="817"/>
      <c r="BU115" s="817"/>
      <c r="BV115" s="817">
        <v>2093</v>
      </c>
      <c r="BW115" s="817"/>
      <c r="BX115" s="817"/>
      <c r="BY115" s="817"/>
      <c r="BZ115" s="817"/>
      <c r="CA115" s="817">
        <v>-9</v>
      </c>
      <c r="CB115" s="817"/>
      <c r="CC115" s="817"/>
      <c r="CD115" s="817"/>
      <c r="CE115" s="817"/>
      <c r="CF115" s="875">
        <v>0</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3" customFormat="1" ht="26.25" customHeight="1" x14ac:dyDescent="0.2">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13"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3477291</v>
      </c>
      <c r="AB117" s="903"/>
      <c r="AC117" s="903"/>
      <c r="AD117" s="903"/>
      <c r="AE117" s="904"/>
      <c r="AF117" s="905">
        <v>3529768</v>
      </c>
      <c r="AG117" s="903"/>
      <c r="AH117" s="903"/>
      <c r="AI117" s="903"/>
      <c r="AJ117" s="904"/>
      <c r="AK117" s="905">
        <v>3461365</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3" customFormat="1" ht="26.25" customHeight="1" x14ac:dyDescent="0.2">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3" customFormat="1" ht="26.25" customHeight="1" x14ac:dyDescent="0.2">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4" t="s">
        <v>177</v>
      </c>
      <c r="BA119" s="234"/>
      <c r="BB119" s="234"/>
      <c r="BC119" s="234"/>
      <c r="BD119" s="234"/>
      <c r="BE119" s="234"/>
      <c r="BF119" s="234"/>
      <c r="BG119" s="234"/>
      <c r="BH119" s="234"/>
      <c r="BI119" s="234"/>
      <c r="BJ119" s="234"/>
      <c r="BK119" s="234"/>
      <c r="BL119" s="234"/>
      <c r="BM119" s="234"/>
      <c r="BN119" s="234"/>
      <c r="BO119" s="877" t="s">
        <v>443</v>
      </c>
      <c r="BP119" s="878"/>
      <c r="BQ119" s="879">
        <v>44254791</v>
      </c>
      <c r="BR119" s="845"/>
      <c r="BS119" s="845"/>
      <c r="BT119" s="845"/>
      <c r="BU119" s="845"/>
      <c r="BV119" s="845">
        <v>42227088</v>
      </c>
      <c r="BW119" s="845"/>
      <c r="BX119" s="845"/>
      <c r="BY119" s="845"/>
      <c r="BZ119" s="845"/>
      <c r="CA119" s="845">
        <v>44582439</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v>364703</v>
      </c>
      <c r="DH119" s="764"/>
      <c r="DI119" s="764"/>
      <c r="DJ119" s="764"/>
      <c r="DK119" s="765"/>
      <c r="DL119" s="766">
        <v>324335</v>
      </c>
      <c r="DM119" s="764"/>
      <c r="DN119" s="764"/>
      <c r="DO119" s="764"/>
      <c r="DP119" s="765"/>
      <c r="DQ119" s="766">
        <v>283437</v>
      </c>
      <c r="DR119" s="764"/>
      <c r="DS119" s="764"/>
      <c r="DT119" s="764"/>
      <c r="DU119" s="765"/>
      <c r="DV119" s="848">
        <v>1.8</v>
      </c>
      <c r="DW119" s="849"/>
      <c r="DX119" s="849"/>
      <c r="DY119" s="849"/>
      <c r="DZ119" s="850"/>
    </row>
    <row r="120" spans="1:130" s="213" customFormat="1" ht="26.25" customHeight="1" x14ac:dyDescent="0.2">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14638157</v>
      </c>
      <c r="BR120" s="842"/>
      <c r="BS120" s="842"/>
      <c r="BT120" s="842"/>
      <c r="BU120" s="842"/>
      <c r="BV120" s="842">
        <v>15807972</v>
      </c>
      <c r="BW120" s="842"/>
      <c r="BX120" s="842"/>
      <c r="BY120" s="842"/>
      <c r="BZ120" s="842"/>
      <c r="CA120" s="842">
        <v>15342145</v>
      </c>
      <c r="CB120" s="842"/>
      <c r="CC120" s="842"/>
      <c r="CD120" s="842"/>
      <c r="CE120" s="842"/>
      <c r="CF120" s="866">
        <v>96.1</v>
      </c>
      <c r="CG120" s="867"/>
      <c r="CH120" s="867"/>
      <c r="CI120" s="867"/>
      <c r="CJ120" s="867"/>
      <c r="CK120" s="868" t="s">
        <v>447</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5443448</v>
      </c>
      <c r="DH120" s="842"/>
      <c r="DI120" s="842"/>
      <c r="DJ120" s="842"/>
      <c r="DK120" s="842"/>
      <c r="DL120" s="842">
        <v>5250686</v>
      </c>
      <c r="DM120" s="842"/>
      <c r="DN120" s="842"/>
      <c r="DO120" s="842"/>
      <c r="DP120" s="842"/>
      <c r="DQ120" s="842">
        <v>5164134</v>
      </c>
      <c r="DR120" s="842"/>
      <c r="DS120" s="842"/>
      <c r="DT120" s="842"/>
      <c r="DU120" s="842"/>
      <c r="DV120" s="843">
        <v>32.299999999999997</v>
      </c>
      <c r="DW120" s="843"/>
      <c r="DX120" s="843"/>
      <c r="DY120" s="843"/>
      <c r="DZ120" s="844"/>
    </row>
    <row r="121" spans="1:130" s="213" customFormat="1" ht="26.25" customHeight="1" x14ac:dyDescent="0.2">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2931646</v>
      </c>
      <c r="BR121" s="817"/>
      <c r="BS121" s="817"/>
      <c r="BT121" s="817"/>
      <c r="BU121" s="817"/>
      <c r="BV121" s="817">
        <v>2691404</v>
      </c>
      <c r="BW121" s="817"/>
      <c r="BX121" s="817"/>
      <c r="BY121" s="817"/>
      <c r="BZ121" s="817"/>
      <c r="CA121" s="817">
        <v>2928777</v>
      </c>
      <c r="CB121" s="817"/>
      <c r="CC121" s="817"/>
      <c r="CD121" s="817"/>
      <c r="CE121" s="817"/>
      <c r="CF121" s="875">
        <v>18.3</v>
      </c>
      <c r="CG121" s="876"/>
      <c r="CH121" s="876"/>
      <c r="CI121" s="876"/>
      <c r="CJ121" s="876"/>
      <c r="CK121" s="869"/>
      <c r="CL121" s="855"/>
      <c r="CM121" s="855"/>
      <c r="CN121" s="855"/>
      <c r="CO121" s="856"/>
      <c r="CP121" s="835" t="s">
        <v>391</v>
      </c>
      <c r="CQ121" s="836"/>
      <c r="CR121" s="836"/>
      <c r="CS121" s="836"/>
      <c r="CT121" s="836"/>
      <c r="CU121" s="836"/>
      <c r="CV121" s="836"/>
      <c r="CW121" s="836"/>
      <c r="CX121" s="836"/>
      <c r="CY121" s="836"/>
      <c r="CZ121" s="836"/>
      <c r="DA121" s="836"/>
      <c r="DB121" s="836"/>
      <c r="DC121" s="836"/>
      <c r="DD121" s="836"/>
      <c r="DE121" s="836"/>
      <c r="DF121" s="837"/>
      <c r="DG121" s="816">
        <v>1640294</v>
      </c>
      <c r="DH121" s="817"/>
      <c r="DI121" s="817"/>
      <c r="DJ121" s="817"/>
      <c r="DK121" s="817"/>
      <c r="DL121" s="817">
        <v>1792332</v>
      </c>
      <c r="DM121" s="817"/>
      <c r="DN121" s="817"/>
      <c r="DO121" s="817"/>
      <c r="DP121" s="817"/>
      <c r="DQ121" s="817">
        <v>1884816</v>
      </c>
      <c r="DR121" s="817"/>
      <c r="DS121" s="817"/>
      <c r="DT121" s="817"/>
      <c r="DU121" s="817"/>
      <c r="DV121" s="794">
        <v>11.8</v>
      </c>
      <c r="DW121" s="794"/>
      <c r="DX121" s="794"/>
      <c r="DY121" s="794"/>
      <c r="DZ121" s="795"/>
    </row>
    <row r="122" spans="1:130" s="213" customFormat="1" ht="26.25" customHeight="1" x14ac:dyDescent="0.2">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28756031</v>
      </c>
      <c r="BR122" s="845"/>
      <c r="BS122" s="845"/>
      <c r="BT122" s="845"/>
      <c r="BU122" s="845"/>
      <c r="BV122" s="845">
        <v>27131668</v>
      </c>
      <c r="BW122" s="845"/>
      <c r="BX122" s="845"/>
      <c r="BY122" s="845"/>
      <c r="BZ122" s="845"/>
      <c r="CA122" s="845">
        <v>27168779</v>
      </c>
      <c r="CB122" s="845"/>
      <c r="CC122" s="845"/>
      <c r="CD122" s="845"/>
      <c r="CE122" s="845"/>
      <c r="CF122" s="846">
        <v>170.2</v>
      </c>
      <c r="CG122" s="847"/>
      <c r="CH122" s="847"/>
      <c r="CI122" s="847"/>
      <c r="CJ122" s="847"/>
      <c r="CK122" s="869"/>
      <c r="CL122" s="855"/>
      <c r="CM122" s="855"/>
      <c r="CN122" s="855"/>
      <c r="CO122" s="856"/>
      <c r="CP122" s="835" t="s">
        <v>390</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13" customFormat="1" ht="26.25" customHeight="1" x14ac:dyDescent="0.2">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34" t="s">
        <v>177</v>
      </c>
      <c r="BA123" s="234"/>
      <c r="BB123" s="234"/>
      <c r="BC123" s="234"/>
      <c r="BD123" s="234"/>
      <c r="BE123" s="234"/>
      <c r="BF123" s="234"/>
      <c r="BG123" s="234"/>
      <c r="BH123" s="234"/>
      <c r="BI123" s="234"/>
      <c r="BJ123" s="234"/>
      <c r="BK123" s="234"/>
      <c r="BL123" s="234"/>
      <c r="BM123" s="234"/>
      <c r="BN123" s="234"/>
      <c r="BO123" s="877" t="s">
        <v>451</v>
      </c>
      <c r="BP123" s="878"/>
      <c r="BQ123" s="832">
        <v>46325834</v>
      </c>
      <c r="BR123" s="833"/>
      <c r="BS123" s="833"/>
      <c r="BT123" s="833"/>
      <c r="BU123" s="833"/>
      <c r="BV123" s="833">
        <v>45631044</v>
      </c>
      <c r="BW123" s="833"/>
      <c r="BX123" s="833"/>
      <c r="BY123" s="833"/>
      <c r="BZ123" s="833"/>
      <c r="CA123" s="833">
        <v>45439701</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3" customFormat="1" ht="26.25" customHeight="1" thickBot="1" x14ac:dyDescent="0.25">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3" customFormat="1" ht="26.25" customHeight="1" x14ac:dyDescent="0.2">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35"/>
      <c r="AV125" s="236"/>
      <c r="AW125" s="236"/>
      <c r="AX125" s="236"/>
      <c r="AY125" s="236"/>
      <c r="AZ125" s="236"/>
      <c r="BA125" s="236"/>
      <c r="BB125" s="236"/>
      <c r="BC125" s="236"/>
      <c r="BD125" s="236"/>
      <c r="BE125" s="236"/>
      <c r="BF125" s="236"/>
      <c r="BG125" s="236"/>
      <c r="BH125" s="236"/>
      <c r="BI125" s="236"/>
      <c r="BJ125" s="236"/>
      <c r="BK125" s="236"/>
      <c r="BL125" s="236"/>
      <c r="BM125" s="236"/>
      <c r="BN125" s="236"/>
      <c r="BO125" s="236"/>
      <c r="BP125" s="236"/>
      <c r="BQ125" s="215"/>
      <c r="BR125" s="215"/>
      <c r="BS125" s="215"/>
      <c r="BT125" s="215"/>
      <c r="BU125" s="215"/>
      <c r="BV125" s="215"/>
      <c r="BW125" s="215"/>
      <c r="BX125" s="215"/>
      <c r="BY125" s="215"/>
      <c r="BZ125" s="215"/>
      <c r="CA125" s="215"/>
      <c r="CB125" s="215"/>
      <c r="CC125" s="215"/>
      <c r="CD125" s="215"/>
      <c r="CE125" s="215"/>
      <c r="CF125" s="215"/>
      <c r="CG125" s="215"/>
      <c r="CH125" s="215"/>
      <c r="CI125" s="215"/>
      <c r="CJ125" s="237"/>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3" customFormat="1" ht="26.25" customHeight="1" thickBot="1" x14ac:dyDescent="0.25">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v>60074</v>
      </c>
      <c r="AB126" s="780"/>
      <c r="AC126" s="780"/>
      <c r="AD126" s="780"/>
      <c r="AE126" s="781"/>
      <c r="AF126" s="782">
        <v>51669</v>
      </c>
      <c r="AG126" s="780"/>
      <c r="AH126" s="780"/>
      <c r="AI126" s="780"/>
      <c r="AJ126" s="781"/>
      <c r="AK126" s="782">
        <v>45560</v>
      </c>
      <c r="AL126" s="780"/>
      <c r="AM126" s="780"/>
      <c r="AN126" s="780"/>
      <c r="AO126" s="781"/>
      <c r="AP126" s="824">
        <v>0.3</v>
      </c>
      <c r="AQ126" s="825"/>
      <c r="AR126" s="825"/>
      <c r="AS126" s="825"/>
      <c r="AT126" s="826"/>
      <c r="AU126" s="215"/>
      <c r="AV126" s="215"/>
      <c r="AW126" s="215"/>
      <c r="AX126" s="215"/>
      <c r="AY126" s="215"/>
      <c r="AZ126" s="215"/>
      <c r="BA126" s="215"/>
      <c r="BB126" s="215"/>
      <c r="BC126" s="215"/>
      <c r="BD126" s="215"/>
      <c r="BE126" s="215"/>
      <c r="BF126" s="215"/>
      <c r="BG126" s="215"/>
      <c r="BH126" s="215"/>
      <c r="BI126" s="215"/>
      <c r="BJ126" s="215"/>
      <c r="BK126" s="215"/>
      <c r="BL126" s="215"/>
      <c r="BM126" s="215"/>
      <c r="BN126" s="215"/>
      <c r="BO126" s="215"/>
      <c r="BP126" s="215"/>
      <c r="BQ126" s="215"/>
      <c r="BR126" s="215"/>
      <c r="BS126" s="215"/>
      <c r="BT126" s="215"/>
      <c r="BU126" s="215"/>
      <c r="BV126" s="215"/>
      <c r="BW126" s="215"/>
      <c r="BX126" s="215"/>
      <c r="BY126" s="215"/>
      <c r="BZ126" s="215"/>
      <c r="CA126" s="215"/>
      <c r="CB126" s="215"/>
      <c r="CC126" s="215"/>
      <c r="CD126" s="238"/>
      <c r="CE126" s="238"/>
      <c r="CF126" s="238"/>
      <c r="CG126" s="215"/>
      <c r="CH126" s="215"/>
      <c r="CI126" s="215"/>
      <c r="CJ126" s="237"/>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3" customFormat="1" ht="26.25" customHeight="1" x14ac:dyDescent="0.2">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1623</v>
      </c>
      <c r="AB127" s="780"/>
      <c r="AC127" s="780"/>
      <c r="AD127" s="780"/>
      <c r="AE127" s="781"/>
      <c r="AF127" s="782">
        <v>1270</v>
      </c>
      <c r="AG127" s="780"/>
      <c r="AH127" s="780"/>
      <c r="AI127" s="780"/>
      <c r="AJ127" s="781"/>
      <c r="AK127" s="782">
        <v>1017</v>
      </c>
      <c r="AL127" s="780"/>
      <c r="AM127" s="780"/>
      <c r="AN127" s="780"/>
      <c r="AO127" s="781"/>
      <c r="AP127" s="824">
        <v>0</v>
      </c>
      <c r="AQ127" s="825"/>
      <c r="AR127" s="825"/>
      <c r="AS127" s="825"/>
      <c r="AT127" s="826"/>
      <c r="AU127" s="215"/>
      <c r="AV127" s="215"/>
      <c r="AW127" s="215"/>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15"/>
      <c r="CB127" s="215"/>
      <c r="CC127" s="215"/>
      <c r="CD127" s="238"/>
      <c r="CE127" s="238"/>
      <c r="CF127" s="238"/>
      <c r="CG127" s="215"/>
      <c r="CH127" s="215"/>
      <c r="CI127" s="215"/>
      <c r="CJ127" s="237"/>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3" customFormat="1" ht="26.25" customHeight="1" thickBot="1" x14ac:dyDescent="0.25">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376474</v>
      </c>
      <c r="AB128" s="801"/>
      <c r="AC128" s="801"/>
      <c r="AD128" s="801"/>
      <c r="AE128" s="802"/>
      <c r="AF128" s="803">
        <v>428143</v>
      </c>
      <c r="AG128" s="801"/>
      <c r="AH128" s="801"/>
      <c r="AI128" s="801"/>
      <c r="AJ128" s="802"/>
      <c r="AK128" s="803">
        <v>455472</v>
      </c>
      <c r="AL128" s="801"/>
      <c r="AM128" s="801"/>
      <c r="AN128" s="801"/>
      <c r="AO128" s="802"/>
      <c r="AP128" s="804"/>
      <c r="AQ128" s="805"/>
      <c r="AR128" s="805"/>
      <c r="AS128" s="805"/>
      <c r="AT128" s="806"/>
      <c r="AU128" s="215"/>
      <c r="AV128" s="215"/>
      <c r="AW128" s="215"/>
      <c r="AX128" s="807" t="s">
        <v>465</v>
      </c>
      <c r="AY128" s="808"/>
      <c r="AZ128" s="808"/>
      <c r="BA128" s="808"/>
      <c r="BB128" s="808"/>
      <c r="BC128" s="808"/>
      <c r="BD128" s="808"/>
      <c r="BE128" s="809"/>
      <c r="BF128" s="786" t="s">
        <v>122</v>
      </c>
      <c r="BG128" s="787"/>
      <c r="BH128" s="787"/>
      <c r="BI128" s="787"/>
      <c r="BJ128" s="787"/>
      <c r="BK128" s="787"/>
      <c r="BL128" s="810"/>
      <c r="BM128" s="786">
        <v>12.58</v>
      </c>
      <c r="BN128" s="787"/>
      <c r="BO128" s="787"/>
      <c r="BP128" s="787"/>
      <c r="BQ128" s="787"/>
      <c r="BR128" s="787"/>
      <c r="BS128" s="810"/>
      <c r="BT128" s="786">
        <v>20</v>
      </c>
      <c r="BU128" s="787"/>
      <c r="BV128" s="787"/>
      <c r="BW128" s="787"/>
      <c r="BX128" s="787"/>
      <c r="BY128" s="787"/>
      <c r="BZ128" s="788"/>
      <c r="CA128" s="238"/>
      <c r="CB128" s="238"/>
      <c r="CC128" s="238"/>
      <c r="CD128" s="238"/>
      <c r="CE128" s="238"/>
      <c r="CF128" s="238"/>
      <c r="CG128" s="215"/>
      <c r="CH128" s="215"/>
      <c r="CI128" s="215"/>
      <c r="CJ128" s="237"/>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v>-1</v>
      </c>
      <c r="DH128" s="791"/>
      <c r="DI128" s="791"/>
      <c r="DJ128" s="791"/>
      <c r="DK128" s="791"/>
      <c r="DL128" s="791">
        <v>2093</v>
      </c>
      <c r="DM128" s="791"/>
      <c r="DN128" s="791"/>
      <c r="DO128" s="791"/>
      <c r="DP128" s="791"/>
      <c r="DQ128" s="791">
        <v>-9</v>
      </c>
      <c r="DR128" s="791"/>
      <c r="DS128" s="791"/>
      <c r="DT128" s="791"/>
      <c r="DU128" s="791"/>
      <c r="DV128" s="792">
        <v>0</v>
      </c>
      <c r="DW128" s="792"/>
      <c r="DX128" s="792"/>
      <c r="DY128" s="792"/>
      <c r="DZ128" s="793"/>
    </row>
    <row r="129" spans="1:131" s="213"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16989847</v>
      </c>
      <c r="AB129" s="780"/>
      <c r="AC129" s="780"/>
      <c r="AD129" s="780"/>
      <c r="AE129" s="781"/>
      <c r="AF129" s="782">
        <v>17443024</v>
      </c>
      <c r="AG129" s="780"/>
      <c r="AH129" s="780"/>
      <c r="AI129" s="780"/>
      <c r="AJ129" s="781"/>
      <c r="AK129" s="782">
        <v>18150227</v>
      </c>
      <c r="AL129" s="780"/>
      <c r="AM129" s="780"/>
      <c r="AN129" s="780"/>
      <c r="AO129" s="781"/>
      <c r="AP129" s="783"/>
      <c r="AQ129" s="784"/>
      <c r="AR129" s="784"/>
      <c r="AS129" s="784"/>
      <c r="AT129" s="785"/>
      <c r="AU129" s="216"/>
      <c r="AV129" s="216"/>
      <c r="AW129" s="216"/>
      <c r="AX129" s="751" t="s">
        <v>468</v>
      </c>
      <c r="AY129" s="752"/>
      <c r="AZ129" s="752"/>
      <c r="BA129" s="752"/>
      <c r="BB129" s="752"/>
      <c r="BC129" s="752"/>
      <c r="BD129" s="752"/>
      <c r="BE129" s="753"/>
      <c r="BF129" s="770" t="s">
        <v>122</v>
      </c>
      <c r="BG129" s="771"/>
      <c r="BH129" s="771"/>
      <c r="BI129" s="771"/>
      <c r="BJ129" s="771"/>
      <c r="BK129" s="771"/>
      <c r="BL129" s="772"/>
      <c r="BM129" s="770">
        <v>17.579999999999998</v>
      </c>
      <c r="BN129" s="771"/>
      <c r="BO129" s="771"/>
      <c r="BP129" s="771"/>
      <c r="BQ129" s="771"/>
      <c r="BR129" s="771"/>
      <c r="BS129" s="772"/>
      <c r="BT129" s="770">
        <v>30</v>
      </c>
      <c r="BU129" s="771"/>
      <c r="BV129" s="771"/>
      <c r="BW129" s="771"/>
      <c r="BX129" s="771"/>
      <c r="BY129" s="771"/>
      <c r="BZ129" s="773"/>
      <c r="CA129" s="239"/>
      <c r="CB129" s="239"/>
      <c r="CC129" s="239"/>
      <c r="CD129" s="239"/>
      <c r="CE129" s="239"/>
      <c r="CF129" s="239"/>
      <c r="CG129" s="239"/>
      <c r="CH129" s="239"/>
      <c r="CI129" s="239"/>
      <c r="CJ129" s="239"/>
      <c r="CK129" s="239"/>
      <c r="CL129" s="239"/>
      <c r="CM129" s="239"/>
      <c r="CN129" s="239"/>
      <c r="CO129" s="239"/>
      <c r="CP129" s="239"/>
      <c r="CQ129" s="239"/>
      <c r="CR129" s="239"/>
      <c r="CS129" s="239"/>
      <c r="CT129" s="239"/>
      <c r="CU129" s="239"/>
      <c r="CV129" s="239"/>
      <c r="CW129" s="239"/>
      <c r="CX129" s="239"/>
      <c r="CY129" s="239"/>
      <c r="CZ129" s="239"/>
      <c r="DA129" s="239"/>
      <c r="DB129" s="239"/>
      <c r="DC129" s="239"/>
      <c r="DD129" s="239"/>
      <c r="DE129" s="239"/>
      <c r="DF129" s="239"/>
      <c r="DG129" s="239"/>
      <c r="DH129" s="239"/>
      <c r="DI129" s="239"/>
      <c r="DJ129" s="239"/>
      <c r="DK129" s="239"/>
      <c r="DL129" s="239"/>
      <c r="DM129" s="239"/>
      <c r="DN129" s="239"/>
      <c r="DO129" s="239"/>
      <c r="DP129" s="216"/>
      <c r="DQ129" s="216"/>
      <c r="DR129" s="216"/>
      <c r="DS129" s="216"/>
      <c r="DT129" s="216"/>
      <c r="DU129" s="216"/>
      <c r="DV129" s="216"/>
      <c r="DW129" s="216"/>
      <c r="DX129" s="216"/>
      <c r="DY129" s="216"/>
      <c r="DZ129" s="216"/>
    </row>
    <row r="130" spans="1:131" s="213" customFormat="1" ht="26.25" customHeight="1" x14ac:dyDescent="0.2">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2184533</v>
      </c>
      <c r="AB130" s="780"/>
      <c r="AC130" s="780"/>
      <c r="AD130" s="780"/>
      <c r="AE130" s="781"/>
      <c r="AF130" s="782">
        <v>2216610</v>
      </c>
      <c r="AG130" s="780"/>
      <c r="AH130" s="780"/>
      <c r="AI130" s="780"/>
      <c r="AJ130" s="781"/>
      <c r="AK130" s="782">
        <v>2183510</v>
      </c>
      <c r="AL130" s="780"/>
      <c r="AM130" s="780"/>
      <c r="AN130" s="780"/>
      <c r="AO130" s="781"/>
      <c r="AP130" s="783"/>
      <c r="AQ130" s="784"/>
      <c r="AR130" s="784"/>
      <c r="AS130" s="784"/>
      <c r="AT130" s="785"/>
      <c r="AU130" s="216"/>
      <c r="AV130" s="216"/>
      <c r="AW130" s="216"/>
      <c r="AX130" s="751" t="s">
        <v>471</v>
      </c>
      <c r="AY130" s="752"/>
      <c r="AZ130" s="752"/>
      <c r="BA130" s="752"/>
      <c r="BB130" s="752"/>
      <c r="BC130" s="752"/>
      <c r="BD130" s="752"/>
      <c r="BE130" s="753"/>
      <c r="BF130" s="754">
        <v>5.7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39"/>
      <c r="CB130" s="239"/>
      <c r="CC130" s="239"/>
      <c r="CD130" s="239"/>
      <c r="CE130" s="239"/>
      <c r="CF130" s="239"/>
      <c r="CG130" s="239"/>
      <c r="CH130" s="239"/>
      <c r="CI130" s="239"/>
      <c r="CJ130" s="239"/>
      <c r="CK130" s="239"/>
      <c r="CL130" s="239"/>
      <c r="CM130" s="239"/>
      <c r="CN130" s="239"/>
      <c r="CO130" s="239"/>
      <c r="CP130" s="239"/>
      <c r="CQ130" s="239"/>
      <c r="CR130" s="239"/>
      <c r="CS130" s="239"/>
      <c r="CT130" s="239"/>
      <c r="CU130" s="239"/>
      <c r="CV130" s="239"/>
      <c r="CW130" s="239"/>
      <c r="CX130" s="239"/>
      <c r="CY130" s="239"/>
      <c r="CZ130" s="239"/>
      <c r="DA130" s="239"/>
      <c r="DB130" s="239"/>
      <c r="DC130" s="239"/>
      <c r="DD130" s="239"/>
      <c r="DE130" s="239"/>
      <c r="DF130" s="239"/>
      <c r="DG130" s="239"/>
      <c r="DH130" s="239"/>
      <c r="DI130" s="239"/>
      <c r="DJ130" s="239"/>
      <c r="DK130" s="239"/>
      <c r="DL130" s="239"/>
      <c r="DM130" s="239"/>
      <c r="DN130" s="239"/>
      <c r="DO130" s="239"/>
      <c r="DP130" s="216"/>
      <c r="DQ130" s="216"/>
      <c r="DR130" s="216"/>
      <c r="DS130" s="216"/>
      <c r="DT130" s="216"/>
      <c r="DU130" s="216"/>
      <c r="DV130" s="216"/>
      <c r="DW130" s="216"/>
      <c r="DX130" s="216"/>
      <c r="DY130" s="216"/>
      <c r="DZ130" s="216"/>
    </row>
    <row r="131" spans="1:131" s="213"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14805314</v>
      </c>
      <c r="AB131" s="764"/>
      <c r="AC131" s="764"/>
      <c r="AD131" s="764"/>
      <c r="AE131" s="765"/>
      <c r="AF131" s="766">
        <v>15226414</v>
      </c>
      <c r="AG131" s="764"/>
      <c r="AH131" s="764"/>
      <c r="AI131" s="764"/>
      <c r="AJ131" s="765"/>
      <c r="AK131" s="766">
        <v>15966717</v>
      </c>
      <c r="AL131" s="764"/>
      <c r="AM131" s="764"/>
      <c r="AN131" s="764"/>
      <c r="AO131" s="765"/>
      <c r="AP131" s="767"/>
      <c r="AQ131" s="768"/>
      <c r="AR131" s="768"/>
      <c r="AS131" s="768"/>
      <c r="AT131" s="769"/>
      <c r="AU131" s="216"/>
      <c r="AV131" s="216"/>
      <c r="AW131" s="216"/>
      <c r="AX131" s="729" t="s">
        <v>473</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39"/>
      <c r="CB131" s="239"/>
      <c r="CC131" s="239"/>
      <c r="CD131" s="239"/>
      <c r="CE131" s="239"/>
      <c r="CF131" s="239"/>
      <c r="CG131" s="239"/>
      <c r="CH131" s="239"/>
      <c r="CI131" s="239"/>
      <c r="CJ131" s="239"/>
      <c r="CK131" s="239"/>
      <c r="CL131" s="239"/>
      <c r="CM131" s="239"/>
      <c r="CN131" s="239"/>
      <c r="CO131" s="239"/>
      <c r="CP131" s="239"/>
      <c r="CQ131" s="239"/>
      <c r="CR131" s="239"/>
      <c r="CS131" s="239"/>
      <c r="CT131" s="239"/>
      <c r="CU131" s="239"/>
      <c r="CV131" s="239"/>
      <c r="CW131" s="239"/>
      <c r="CX131" s="239"/>
      <c r="CY131" s="239"/>
      <c r="CZ131" s="239"/>
      <c r="DA131" s="239"/>
      <c r="DB131" s="239"/>
      <c r="DC131" s="239"/>
      <c r="DD131" s="239"/>
      <c r="DE131" s="239"/>
      <c r="DF131" s="239"/>
      <c r="DG131" s="239"/>
      <c r="DH131" s="239"/>
      <c r="DI131" s="239"/>
      <c r="DJ131" s="239"/>
      <c r="DK131" s="239"/>
      <c r="DL131" s="239"/>
      <c r="DM131" s="239"/>
      <c r="DN131" s="239"/>
      <c r="DO131" s="239"/>
      <c r="DP131" s="216"/>
      <c r="DQ131" s="216"/>
      <c r="DR131" s="216"/>
      <c r="DS131" s="216"/>
      <c r="DT131" s="216"/>
      <c r="DU131" s="216"/>
      <c r="DV131" s="216"/>
      <c r="DW131" s="216"/>
      <c r="DX131" s="216"/>
      <c r="DY131" s="216"/>
      <c r="DZ131" s="216"/>
    </row>
    <row r="132" spans="1:131" s="213" customFormat="1" ht="26.25" customHeight="1" x14ac:dyDescent="0.2">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6.1888859639999998</v>
      </c>
      <c r="AB132" s="745"/>
      <c r="AC132" s="745"/>
      <c r="AD132" s="745"/>
      <c r="AE132" s="746"/>
      <c r="AF132" s="747">
        <v>5.8123665889999998</v>
      </c>
      <c r="AG132" s="745"/>
      <c r="AH132" s="745"/>
      <c r="AI132" s="745"/>
      <c r="AJ132" s="746"/>
      <c r="AK132" s="747">
        <v>5.1506079800000002</v>
      </c>
      <c r="AL132" s="745"/>
      <c r="AM132" s="745"/>
      <c r="AN132" s="745"/>
      <c r="AO132" s="746"/>
      <c r="AP132" s="748"/>
      <c r="AQ132" s="749"/>
      <c r="AR132" s="749"/>
      <c r="AS132" s="749"/>
      <c r="AT132" s="750"/>
      <c r="AU132" s="240"/>
      <c r="AV132" s="216"/>
      <c r="AW132" s="216"/>
      <c r="AX132" s="216"/>
      <c r="AY132" s="216"/>
      <c r="AZ132" s="216"/>
      <c r="BA132" s="216"/>
      <c r="BB132" s="216"/>
      <c r="BC132" s="216"/>
      <c r="BD132" s="216"/>
      <c r="BE132" s="216"/>
      <c r="BF132" s="216"/>
      <c r="BG132" s="216"/>
      <c r="BH132" s="216"/>
      <c r="BI132" s="216"/>
      <c r="BJ132" s="216"/>
      <c r="BK132" s="216"/>
      <c r="BL132" s="216"/>
      <c r="BM132" s="216"/>
      <c r="BN132" s="216"/>
      <c r="BO132" s="216"/>
      <c r="BP132" s="216"/>
      <c r="BQ132" s="216"/>
      <c r="BR132" s="216"/>
      <c r="BS132" s="217"/>
      <c r="BT132" s="216"/>
      <c r="BU132" s="216"/>
      <c r="BV132" s="216"/>
      <c r="BW132" s="216"/>
      <c r="BX132" s="216"/>
      <c r="BY132" s="216"/>
      <c r="BZ132" s="216"/>
      <c r="CA132" s="239"/>
      <c r="CB132" s="239"/>
      <c r="CC132" s="239"/>
      <c r="CD132" s="239"/>
      <c r="CE132" s="239"/>
      <c r="CF132" s="239"/>
      <c r="CG132" s="239"/>
      <c r="CH132" s="239"/>
      <c r="CI132" s="239"/>
      <c r="CJ132" s="239"/>
      <c r="CK132" s="239"/>
      <c r="CL132" s="239"/>
      <c r="CM132" s="239"/>
      <c r="CN132" s="239"/>
      <c r="CO132" s="239"/>
      <c r="CP132" s="239"/>
      <c r="CQ132" s="239"/>
      <c r="CR132" s="239"/>
      <c r="CS132" s="239"/>
      <c r="CT132" s="239"/>
      <c r="CU132" s="239"/>
      <c r="CV132" s="239"/>
      <c r="CW132" s="239"/>
      <c r="CX132" s="239"/>
      <c r="CY132" s="239"/>
      <c r="CZ132" s="239"/>
      <c r="DA132" s="239"/>
      <c r="DB132" s="239"/>
      <c r="DC132" s="239"/>
      <c r="DD132" s="239"/>
      <c r="DE132" s="239"/>
      <c r="DF132" s="239"/>
      <c r="DG132" s="239"/>
      <c r="DH132" s="239"/>
      <c r="DI132" s="239"/>
      <c r="DJ132" s="239"/>
      <c r="DK132" s="239"/>
      <c r="DL132" s="239"/>
      <c r="DM132" s="239"/>
      <c r="DN132" s="239"/>
      <c r="DO132" s="239"/>
      <c r="DP132" s="216"/>
      <c r="DQ132" s="216"/>
      <c r="DR132" s="216"/>
      <c r="DS132" s="216"/>
      <c r="DT132" s="216"/>
      <c r="DU132" s="216"/>
      <c r="DV132" s="216"/>
      <c r="DW132" s="216"/>
      <c r="DX132" s="216"/>
      <c r="DY132" s="216"/>
      <c r="DZ132" s="216"/>
    </row>
    <row r="133" spans="1:131" s="213"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6.8</v>
      </c>
      <c r="AB133" s="724"/>
      <c r="AC133" s="724"/>
      <c r="AD133" s="724"/>
      <c r="AE133" s="725"/>
      <c r="AF133" s="723">
        <v>6.5</v>
      </c>
      <c r="AG133" s="724"/>
      <c r="AH133" s="724"/>
      <c r="AI133" s="724"/>
      <c r="AJ133" s="725"/>
      <c r="AK133" s="723">
        <v>5.7</v>
      </c>
      <c r="AL133" s="724"/>
      <c r="AM133" s="724"/>
      <c r="AN133" s="724"/>
      <c r="AO133" s="725"/>
      <c r="AP133" s="726"/>
      <c r="AQ133" s="727"/>
      <c r="AR133" s="727"/>
      <c r="AS133" s="727"/>
      <c r="AT133" s="728"/>
      <c r="AU133" s="216"/>
      <c r="AV133" s="216"/>
      <c r="AW133" s="216"/>
      <c r="AX133" s="216"/>
      <c r="AY133" s="216"/>
      <c r="AZ133" s="216"/>
      <c r="BA133" s="216"/>
      <c r="BB133" s="216"/>
      <c r="BC133" s="216"/>
      <c r="BD133" s="216"/>
      <c r="BE133" s="216"/>
      <c r="BF133" s="216"/>
      <c r="BG133" s="216"/>
      <c r="BH133" s="216"/>
      <c r="BI133" s="216"/>
      <c r="BJ133" s="216"/>
      <c r="BK133" s="216"/>
      <c r="BL133" s="216"/>
      <c r="BM133" s="216"/>
      <c r="BN133" s="239"/>
      <c r="BO133" s="239"/>
      <c r="BP133" s="239"/>
      <c r="BQ133" s="239"/>
      <c r="BR133" s="239"/>
      <c r="BS133" s="239"/>
      <c r="BT133" s="239"/>
      <c r="BU133" s="239"/>
      <c r="BV133" s="239"/>
      <c r="BW133" s="239"/>
      <c r="BX133" s="239"/>
      <c r="BY133" s="239"/>
      <c r="BZ133" s="239"/>
      <c r="CA133" s="239"/>
      <c r="CB133" s="239"/>
      <c r="CC133" s="239"/>
      <c r="CD133" s="239"/>
      <c r="CE133" s="239"/>
      <c r="CF133" s="239"/>
      <c r="CG133" s="239"/>
      <c r="CH133" s="239"/>
      <c r="CI133" s="239"/>
      <c r="CJ133" s="239"/>
      <c r="CK133" s="239"/>
      <c r="CL133" s="239"/>
      <c r="CM133" s="239"/>
      <c r="CN133" s="239"/>
      <c r="CO133" s="239"/>
      <c r="CP133" s="239"/>
      <c r="CQ133" s="239"/>
      <c r="CR133" s="239"/>
      <c r="CS133" s="239"/>
      <c r="CT133" s="239"/>
      <c r="CU133" s="239"/>
      <c r="CV133" s="239"/>
      <c r="CW133" s="239"/>
      <c r="CX133" s="239"/>
      <c r="CY133" s="239"/>
      <c r="CZ133" s="239"/>
      <c r="DA133" s="239"/>
      <c r="DB133" s="239"/>
      <c r="DC133" s="239"/>
      <c r="DD133" s="239"/>
      <c r="DE133" s="239"/>
      <c r="DF133" s="239"/>
      <c r="DG133" s="239"/>
      <c r="DH133" s="239"/>
      <c r="DI133" s="239"/>
      <c r="DJ133" s="239"/>
      <c r="DK133" s="239"/>
      <c r="DL133" s="239"/>
      <c r="DM133" s="239"/>
      <c r="DN133" s="239"/>
      <c r="DO133" s="239"/>
      <c r="DP133" s="216"/>
      <c r="DQ133" s="216"/>
      <c r="DR133" s="216"/>
      <c r="DS133" s="216"/>
      <c r="DT133" s="216"/>
      <c r="DU133" s="216"/>
      <c r="DV133" s="216"/>
      <c r="DW133" s="216"/>
      <c r="DX133" s="216"/>
      <c r="DY133" s="216"/>
      <c r="DZ133" s="216"/>
    </row>
    <row r="134" spans="1:131" ht="11.25" customHeight="1" x14ac:dyDescent="0.2">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16"/>
      <c r="AV134" s="216"/>
      <c r="AW134" s="216"/>
      <c r="AX134" s="216"/>
      <c r="AY134" s="216"/>
      <c r="AZ134" s="216"/>
      <c r="BA134" s="216"/>
      <c r="BB134" s="216"/>
      <c r="BC134" s="216"/>
      <c r="BD134" s="216"/>
      <c r="BE134" s="216"/>
      <c r="BF134" s="216"/>
      <c r="BG134" s="216"/>
      <c r="BH134" s="216"/>
      <c r="BI134" s="216"/>
      <c r="BJ134" s="216"/>
      <c r="BK134" s="216"/>
      <c r="BL134" s="216"/>
      <c r="BM134" s="216"/>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16"/>
      <c r="DQ134" s="216"/>
      <c r="DR134" s="216"/>
      <c r="DS134" s="216"/>
      <c r="DT134" s="216"/>
      <c r="DU134" s="216"/>
      <c r="DV134" s="216"/>
      <c r="DW134" s="216"/>
      <c r="DX134" s="216"/>
      <c r="DY134" s="216"/>
      <c r="DZ134" s="216"/>
      <c r="EA134" s="213"/>
    </row>
    <row r="135" spans="1:131" ht="14.4" hidden="1" x14ac:dyDescent="0.2">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sheetData>
  <sheetProtection algorithmName="SHA-512" hashValue="aysbsed5WxuqUujH8cmVx61RTzb+MlrjVsxSmr+xiCDjwZYSvcmz1Qscude252kspW32kQMph7SQ3BBr7DCm3g==" saltValue="Y5SFzobHKQXJa4VAhe55R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D1" zoomScale="80" zoomScaleNormal="85" zoomScaleSheetLayoutView="80" workbookViewId="0">
      <selection activeCell="D1" sqref="D1"/>
    </sheetView>
  </sheetViews>
  <sheetFormatPr defaultColWidth="0" defaultRowHeight="13.5" customHeight="1" zeroHeight="1" x14ac:dyDescent="0.2"/>
  <cols>
    <col min="1" max="120" width="2.77734375" style="243" customWidth="1"/>
    <col min="121" max="121" width="0" style="242" hidden="1" customWidth="1"/>
    <col min="122" max="16384" width="9" style="242" hidden="1"/>
  </cols>
  <sheetData>
    <row r="1" spans="1:120" ht="13.2" x14ac:dyDescent="0.2">
      <c r="A1" s="242"/>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2"/>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2"/>
    </row>
    <row r="17" spans="119:120" ht="13.2" x14ac:dyDescent="0.2">
      <c r="DP17" s="242"/>
    </row>
    <row r="18" spans="119:120" ht="13.2" x14ac:dyDescent="0.2"/>
    <row r="19" spans="119:120" ht="13.2" x14ac:dyDescent="0.2"/>
    <row r="20" spans="119:120" ht="13.2" x14ac:dyDescent="0.2">
      <c r="DO20" s="242"/>
      <c r="DP20" s="242"/>
    </row>
    <row r="21" spans="119:120" ht="13.2" x14ac:dyDescent="0.2">
      <c r="DP21" s="242"/>
    </row>
    <row r="22" spans="119:120" ht="13.2" x14ac:dyDescent="0.2"/>
    <row r="23" spans="119:120" ht="13.2" x14ac:dyDescent="0.2">
      <c r="DO23" s="242"/>
      <c r="DP23" s="242"/>
    </row>
    <row r="24" spans="119:120" ht="13.2" x14ac:dyDescent="0.2">
      <c r="DP24" s="242"/>
    </row>
    <row r="25" spans="119:120" ht="13.2" x14ac:dyDescent="0.2">
      <c r="DP25" s="242"/>
    </row>
    <row r="26" spans="119:120" ht="13.2" x14ac:dyDescent="0.2">
      <c r="DO26" s="242"/>
      <c r="DP26" s="242"/>
    </row>
    <row r="27" spans="119:120" ht="13.2" x14ac:dyDescent="0.2"/>
    <row r="28" spans="119:120" ht="13.2" x14ac:dyDescent="0.2">
      <c r="DO28" s="242"/>
      <c r="DP28" s="242"/>
    </row>
    <row r="29" spans="119:120" ht="13.2" x14ac:dyDescent="0.2">
      <c r="DP29" s="242"/>
    </row>
    <row r="30" spans="119:120" ht="13.2" x14ac:dyDescent="0.2"/>
    <row r="31" spans="119:120" ht="13.2" x14ac:dyDescent="0.2">
      <c r="DO31" s="242"/>
      <c r="DP31" s="242"/>
    </row>
    <row r="32" spans="119:120" ht="13.2" x14ac:dyDescent="0.2"/>
    <row r="33" spans="98:120" ht="13.2" x14ac:dyDescent="0.2">
      <c r="DO33" s="242"/>
      <c r="DP33" s="242"/>
    </row>
    <row r="34" spans="98:120" ht="13.2" x14ac:dyDescent="0.2">
      <c r="DM34" s="242"/>
    </row>
    <row r="35" spans="98:120" ht="13.2" x14ac:dyDescent="0.2">
      <c r="CT35" s="242"/>
      <c r="CU35" s="242"/>
      <c r="CV35" s="242"/>
      <c r="CY35" s="242"/>
      <c r="CZ35" s="242"/>
      <c r="DA35" s="242"/>
      <c r="DD35" s="242"/>
      <c r="DE35" s="242"/>
      <c r="DF35" s="242"/>
      <c r="DI35" s="242"/>
      <c r="DJ35" s="242"/>
      <c r="DK35" s="242"/>
      <c r="DM35" s="242"/>
      <c r="DN35" s="242"/>
      <c r="DO35" s="242"/>
      <c r="DP35" s="242"/>
    </row>
    <row r="36" spans="98:120" ht="13.2" x14ac:dyDescent="0.2"/>
    <row r="37" spans="98:120" ht="13.2" x14ac:dyDescent="0.2">
      <c r="CW37" s="242"/>
      <c r="DB37" s="242"/>
      <c r="DG37" s="242"/>
      <c r="DL37" s="242"/>
      <c r="DP37" s="242"/>
    </row>
    <row r="38" spans="98:120" ht="13.2" x14ac:dyDescent="0.2">
      <c r="CT38" s="242"/>
      <c r="CU38" s="242"/>
      <c r="CV38" s="242"/>
      <c r="CW38" s="242"/>
      <c r="CY38" s="242"/>
      <c r="CZ38" s="242"/>
      <c r="DA38" s="242"/>
      <c r="DB38" s="242"/>
      <c r="DD38" s="242"/>
      <c r="DE38" s="242"/>
      <c r="DF38" s="242"/>
      <c r="DG38" s="242"/>
      <c r="DI38" s="242"/>
      <c r="DJ38" s="242"/>
      <c r="DK38" s="242"/>
      <c r="DL38" s="242"/>
      <c r="DN38" s="242"/>
      <c r="DO38" s="242"/>
      <c r="DP38" s="242"/>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2"/>
      <c r="DO49" s="242"/>
      <c r="DP49" s="242"/>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2"/>
      <c r="CS63" s="242"/>
      <c r="CX63" s="242"/>
      <c r="DC63" s="242"/>
      <c r="DH63" s="242"/>
    </row>
    <row r="64" spans="22:120" ht="13.2" x14ac:dyDescent="0.2">
      <c r="V64" s="242"/>
    </row>
    <row r="65" spans="15:120" ht="13.2" x14ac:dyDescent="0.2">
      <c r="X65" s="242"/>
      <c r="Z65" s="242"/>
      <c r="AA65" s="242"/>
      <c r="AB65" s="242"/>
      <c r="AC65" s="242"/>
      <c r="AD65" s="242"/>
      <c r="AE65" s="242"/>
      <c r="AF65" s="242"/>
      <c r="AG65" s="242"/>
      <c r="AH65" s="242"/>
      <c r="AI65" s="242"/>
      <c r="AJ65" s="242"/>
      <c r="AK65" s="242"/>
      <c r="AL65" s="242"/>
      <c r="AM65" s="242"/>
      <c r="AN65" s="242"/>
      <c r="AO65" s="242"/>
      <c r="AP65" s="242"/>
      <c r="AQ65" s="242"/>
      <c r="AR65" s="242"/>
      <c r="AS65" s="242"/>
      <c r="AT65" s="242"/>
      <c r="AU65" s="242"/>
      <c r="AV65" s="242"/>
      <c r="AW65" s="242"/>
      <c r="AX65" s="242"/>
      <c r="AY65" s="242"/>
      <c r="AZ65" s="242"/>
      <c r="BA65" s="242"/>
      <c r="BB65" s="242"/>
      <c r="BC65" s="242"/>
      <c r="BD65" s="242"/>
      <c r="BE65" s="242"/>
      <c r="BF65" s="242"/>
      <c r="BG65" s="242"/>
      <c r="BH65" s="242"/>
      <c r="BI65" s="242"/>
      <c r="BJ65" s="242"/>
      <c r="BK65" s="242"/>
      <c r="BL65" s="242"/>
      <c r="BM65" s="242"/>
      <c r="BN65" s="242"/>
      <c r="BO65" s="242"/>
      <c r="BP65" s="242"/>
      <c r="BQ65" s="242"/>
      <c r="BR65" s="242"/>
      <c r="BS65" s="242"/>
      <c r="BT65" s="242"/>
      <c r="BU65" s="242"/>
      <c r="BV65" s="242"/>
      <c r="BW65" s="242"/>
      <c r="BX65" s="242"/>
      <c r="BY65" s="242"/>
      <c r="BZ65" s="242"/>
      <c r="CA65" s="242"/>
      <c r="CB65" s="242"/>
      <c r="CC65" s="242"/>
      <c r="CD65" s="242"/>
      <c r="CE65" s="242"/>
      <c r="CF65" s="242"/>
      <c r="CG65" s="242"/>
      <c r="CH65" s="242"/>
      <c r="CI65" s="242"/>
      <c r="CJ65" s="242"/>
      <c r="CK65" s="242"/>
      <c r="CL65" s="242"/>
      <c r="CM65" s="242"/>
      <c r="CN65" s="242"/>
      <c r="CO65" s="242"/>
      <c r="CP65" s="242"/>
      <c r="CQ65" s="242"/>
      <c r="CR65" s="242"/>
      <c r="CU65" s="242"/>
      <c r="CZ65" s="242"/>
      <c r="DE65" s="242"/>
      <c r="DJ65" s="242"/>
    </row>
    <row r="66" spans="15:120" ht="13.2" x14ac:dyDescent="0.2">
      <c r="Q66" s="242"/>
      <c r="S66" s="242"/>
      <c r="U66" s="242"/>
      <c r="DM66" s="242"/>
    </row>
    <row r="67" spans="15:120" ht="13.2" x14ac:dyDescent="0.2">
      <c r="O67" s="242"/>
      <c r="P67" s="242"/>
      <c r="R67" s="242"/>
      <c r="T67" s="242"/>
      <c r="Y67" s="242"/>
      <c r="CT67" s="242"/>
      <c r="CV67" s="242"/>
      <c r="CW67" s="242"/>
      <c r="CY67" s="242"/>
      <c r="DA67" s="242"/>
      <c r="DB67" s="242"/>
      <c r="DD67" s="242"/>
      <c r="DF67" s="242"/>
      <c r="DG67" s="242"/>
      <c r="DI67" s="242"/>
      <c r="DK67" s="242"/>
      <c r="DL67" s="242"/>
      <c r="DN67" s="242"/>
      <c r="DO67" s="242"/>
      <c r="DP67" s="242"/>
    </row>
    <row r="68" spans="15:120" ht="13.2" x14ac:dyDescent="0.2"/>
    <row r="69" spans="15:120" ht="13.2" x14ac:dyDescent="0.2"/>
    <row r="70" spans="15:120" ht="13.2" x14ac:dyDescent="0.2"/>
    <row r="71" spans="15:120" ht="13.2" x14ac:dyDescent="0.2"/>
    <row r="72" spans="15:120" ht="13.2" x14ac:dyDescent="0.2">
      <c r="DP72" s="242"/>
    </row>
    <row r="73" spans="15:120" ht="13.2" x14ac:dyDescent="0.2">
      <c r="DP73" s="242"/>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2"/>
      <c r="CX96" s="242"/>
      <c r="DC96" s="242"/>
      <c r="DH96" s="242"/>
    </row>
    <row r="97" spans="24:120" ht="13.2" x14ac:dyDescent="0.2">
      <c r="CS97" s="242"/>
      <c r="CX97" s="242"/>
      <c r="DC97" s="242"/>
      <c r="DH97" s="242"/>
      <c r="DP97" s="243" t="s">
        <v>477</v>
      </c>
    </row>
    <row r="98" spans="24:120" ht="13.2" hidden="1" x14ac:dyDescent="0.2">
      <c r="CS98" s="242"/>
      <c r="CX98" s="242"/>
      <c r="DC98" s="242"/>
      <c r="DH98" s="242"/>
    </row>
    <row r="99" spans="24:120" ht="13.2" hidden="1" x14ac:dyDescent="0.2">
      <c r="CS99" s="242"/>
      <c r="CX99" s="242"/>
      <c r="DC99" s="242"/>
      <c r="DH99" s="242"/>
    </row>
    <row r="101" spans="24:120" ht="12" hidden="1" customHeight="1" x14ac:dyDescent="0.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2"/>
      <c r="BA101" s="242"/>
      <c r="BB101" s="242"/>
      <c r="BC101" s="242"/>
      <c r="BD101" s="242"/>
      <c r="BE101" s="242"/>
      <c r="BF101" s="242"/>
      <c r="BG101" s="242"/>
      <c r="BH101" s="242"/>
      <c r="BI101" s="242"/>
      <c r="BJ101" s="242"/>
      <c r="BK101" s="242"/>
      <c r="BL101" s="242"/>
      <c r="BM101" s="242"/>
      <c r="BN101" s="242"/>
      <c r="BO101" s="242"/>
      <c r="BP101" s="242"/>
      <c r="BQ101" s="242"/>
      <c r="BR101" s="242"/>
      <c r="BS101" s="242"/>
      <c r="BT101" s="242"/>
      <c r="BU101" s="242"/>
      <c r="BV101" s="242"/>
      <c r="BW101" s="242"/>
      <c r="BX101" s="242"/>
      <c r="BY101" s="242"/>
      <c r="BZ101" s="242"/>
      <c r="CA101" s="242"/>
      <c r="CB101" s="242"/>
      <c r="CC101" s="242"/>
      <c r="CD101" s="242"/>
      <c r="CE101" s="242"/>
      <c r="CF101" s="242"/>
      <c r="CG101" s="242"/>
      <c r="CH101" s="242"/>
      <c r="CI101" s="242"/>
      <c r="CJ101" s="242"/>
      <c r="CK101" s="242"/>
      <c r="CL101" s="242"/>
      <c r="CM101" s="242"/>
      <c r="CN101" s="242"/>
      <c r="CO101" s="242"/>
      <c r="CP101" s="242"/>
      <c r="CQ101" s="242"/>
      <c r="CR101" s="242"/>
      <c r="CU101" s="242"/>
      <c r="CZ101" s="242"/>
      <c r="DE101" s="242"/>
      <c r="DJ101" s="242"/>
    </row>
    <row r="102" spans="24:120" ht="1.5" hidden="1" customHeight="1" x14ac:dyDescent="0.2">
      <c r="CU102" s="242"/>
      <c r="CZ102" s="242"/>
      <c r="DE102" s="242"/>
      <c r="DJ102" s="242"/>
      <c r="DM102" s="242"/>
    </row>
    <row r="103" spans="24:120" ht="13.2" hidden="1" x14ac:dyDescent="0.2">
      <c r="CT103" s="242"/>
      <c r="CV103" s="242"/>
      <c r="CW103" s="242"/>
      <c r="CY103" s="242"/>
      <c r="DA103" s="242"/>
      <c r="DB103" s="242"/>
      <c r="DD103" s="242"/>
      <c r="DF103" s="242"/>
      <c r="DG103" s="242"/>
      <c r="DI103" s="242"/>
      <c r="DK103" s="242"/>
      <c r="DL103" s="242"/>
      <c r="DM103" s="242"/>
      <c r="DN103" s="242"/>
      <c r="DO103" s="242"/>
      <c r="DP103" s="242"/>
    </row>
    <row r="104" spans="24:120" ht="13.2" hidden="1" x14ac:dyDescent="0.2">
      <c r="CV104" s="242"/>
      <c r="CW104" s="242"/>
      <c r="DA104" s="242"/>
      <c r="DB104" s="242"/>
      <c r="DF104" s="242"/>
      <c r="DG104" s="242"/>
      <c r="DK104" s="242"/>
      <c r="DL104" s="242"/>
      <c r="DN104" s="242"/>
      <c r="DO104" s="242"/>
      <c r="DP104" s="242"/>
    </row>
    <row r="105" spans="24:120" ht="12.75" hidden="1" customHeight="1" x14ac:dyDescent="0.2"/>
  </sheetData>
  <sheetProtection algorithmName="SHA-512" hashValue="hqEAV6bn5+/vb+ei8mT2Msi49l7GXa5hTKQiBL0s2mVM0LYjNJOA9Jx5eL8PB2+8OvKL+pDeROso4pScYopbcw==" saltValue="ogMVEsxvvEr6D2gIXqidh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640625" style="243" customWidth="1"/>
    <col min="117" max="16384" width="9" style="242" hidden="1"/>
  </cols>
  <sheetData>
    <row r="1" spans="2:116" ht="13.2" x14ac:dyDescent="0.2">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row>
    <row r="2" spans="2:116" ht="13.2" x14ac:dyDescent="0.2"/>
    <row r="3" spans="2:116" ht="13.2" x14ac:dyDescent="0.2"/>
    <row r="4" spans="2:116" ht="13.2" x14ac:dyDescent="0.2">
      <c r="R4" s="242"/>
      <c r="S4" s="242"/>
      <c r="T4" s="242"/>
      <c r="U4" s="242"/>
      <c r="V4" s="242"/>
      <c r="W4" s="242"/>
      <c r="X4" s="242"/>
      <c r="Y4" s="242"/>
      <c r="Z4" s="242"/>
      <c r="AA4" s="242"/>
      <c r="AB4" s="242"/>
      <c r="AC4" s="242"/>
      <c r="AD4" s="242"/>
      <c r="AE4" s="242"/>
      <c r="AF4" s="242"/>
      <c r="AG4" s="242"/>
      <c r="AH4" s="242"/>
      <c r="AI4" s="242"/>
      <c r="AJ4" s="242"/>
      <c r="AK4" s="242"/>
      <c r="AL4" s="242"/>
      <c r="AM4" s="242"/>
      <c r="AN4" s="242"/>
      <c r="AO4" s="242"/>
      <c r="AP4" s="242"/>
      <c r="AQ4" s="242"/>
      <c r="AR4" s="242"/>
      <c r="AS4" s="242"/>
      <c r="AT4" s="242"/>
      <c r="AU4" s="242"/>
      <c r="AV4" s="242"/>
      <c r="AW4" s="242"/>
      <c r="AX4" s="242"/>
      <c r="AY4" s="242"/>
      <c r="AZ4" s="242"/>
      <c r="BA4" s="242"/>
      <c r="BB4" s="242"/>
      <c r="BC4" s="242"/>
      <c r="BD4" s="242"/>
      <c r="BE4" s="242"/>
      <c r="BF4" s="242"/>
      <c r="BG4" s="242"/>
      <c r="BH4" s="242"/>
      <c r="BI4" s="242"/>
      <c r="BJ4" s="242"/>
      <c r="BK4" s="242"/>
      <c r="BL4" s="242"/>
      <c r="BM4" s="242"/>
      <c r="BN4" s="242"/>
      <c r="BO4" s="242"/>
      <c r="BP4" s="242"/>
      <c r="BQ4" s="242"/>
      <c r="BR4" s="242"/>
      <c r="BS4" s="242"/>
      <c r="BT4" s="242"/>
      <c r="BU4" s="242"/>
      <c r="BV4" s="242"/>
      <c r="BW4" s="242"/>
      <c r="BX4" s="242"/>
      <c r="BY4" s="242"/>
      <c r="BZ4" s="242"/>
      <c r="CA4" s="242"/>
      <c r="CB4" s="242"/>
      <c r="CC4" s="242"/>
      <c r="CD4" s="242"/>
      <c r="CE4" s="242"/>
      <c r="CF4" s="242"/>
      <c r="CG4" s="242"/>
      <c r="CH4" s="242"/>
      <c r="CI4" s="242"/>
      <c r="CJ4" s="242"/>
      <c r="CK4" s="242"/>
      <c r="CL4" s="242"/>
      <c r="CM4" s="242"/>
      <c r="CN4" s="242"/>
      <c r="CO4" s="242"/>
      <c r="CP4" s="242"/>
      <c r="CQ4" s="242"/>
      <c r="CR4" s="242"/>
      <c r="CS4" s="242"/>
      <c r="CT4" s="242"/>
      <c r="CU4" s="242"/>
      <c r="CV4" s="242"/>
      <c r="CW4" s="242"/>
      <c r="CX4" s="242"/>
      <c r="CY4" s="242"/>
      <c r="CZ4" s="242"/>
      <c r="DA4" s="242"/>
      <c r="DB4" s="242"/>
      <c r="DC4" s="242"/>
      <c r="DD4" s="242"/>
      <c r="DE4" s="242"/>
      <c r="DF4" s="242"/>
      <c r="DG4" s="242"/>
      <c r="DH4" s="242"/>
      <c r="DI4" s="242"/>
      <c r="DJ4" s="242"/>
      <c r="DK4" s="242"/>
      <c r="DL4" s="242"/>
    </row>
    <row r="5" spans="2:116" ht="13.2" x14ac:dyDescent="0.2">
      <c r="R5" s="242"/>
      <c r="S5" s="242"/>
      <c r="T5" s="242"/>
      <c r="U5" s="242"/>
      <c r="V5" s="242"/>
      <c r="W5" s="242"/>
      <c r="X5" s="242"/>
      <c r="Y5" s="242"/>
      <c r="Z5" s="242"/>
      <c r="AA5" s="242"/>
      <c r="AB5" s="242"/>
      <c r="AC5" s="242"/>
      <c r="AD5" s="242"/>
      <c r="AE5" s="242"/>
      <c r="AF5" s="242"/>
      <c r="AG5" s="242"/>
      <c r="AH5" s="242"/>
      <c r="AI5" s="242"/>
      <c r="AJ5" s="242"/>
      <c r="AK5" s="242"/>
      <c r="AL5" s="242"/>
      <c r="AM5" s="242"/>
      <c r="AN5" s="242"/>
      <c r="AO5" s="242"/>
      <c r="AP5" s="242"/>
      <c r="AQ5" s="242"/>
      <c r="AR5" s="242"/>
      <c r="AS5" s="242"/>
      <c r="AT5" s="242"/>
      <c r="AU5" s="242"/>
      <c r="AV5" s="242"/>
      <c r="AW5" s="242"/>
      <c r="AX5" s="242"/>
      <c r="AY5" s="242"/>
      <c r="AZ5" s="242"/>
      <c r="BA5" s="242"/>
      <c r="BB5" s="242"/>
      <c r="BC5" s="242"/>
      <c r="BD5" s="242"/>
      <c r="BE5" s="242"/>
      <c r="BF5" s="242"/>
      <c r="BG5" s="242"/>
      <c r="BH5" s="242"/>
      <c r="BI5" s="242"/>
      <c r="BJ5" s="242"/>
      <c r="BK5" s="242"/>
      <c r="BL5" s="242"/>
      <c r="BM5" s="242"/>
      <c r="BN5" s="242"/>
      <c r="BO5" s="242"/>
      <c r="BP5" s="242"/>
      <c r="BQ5" s="242"/>
      <c r="BR5" s="242"/>
      <c r="BS5" s="242"/>
      <c r="BT5" s="242"/>
      <c r="BU5" s="242"/>
      <c r="BV5" s="242"/>
      <c r="BW5" s="242"/>
      <c r="BX5" s="242"/>
      <c r="BY5" s="242"/>
      <c r="BZ5" s="242"/>
      <c r="CA5" s="242"/>
      <c r="CB5" s="242"/>
      <c r="CC5" s="242"/>
      <c r="CD5" s="242"/>
      <c r="CE5" s="242"/>
      <c r="CF5" s="242"/>
      <c r="CG5" s="242"/>
      <c r="CH5" s="242"/>
      <c r="CI5" s="242"/>
      <c r="CJ5" s="242"/>
      <c r="CK5" s="242"/>
      <c r="CL5" s="242"/>
      <c r="CM5" s="242"/>
      <c r="CN5" s="242"/>
      <c r="CO5" s="242"/>
      <c r="CP5" s="242"/>
      <c r="CQ5" s="242"/>
      <c r="CR5" s="242"/>
      <c r="CS5" s="242"/>
      <c r="CT5" s="242"/>
      <c r="CU5" s="242"/>
      <c r="CV5" s="242"/>
      <c r="CW5" s="242"/>
      <c r="CX5" s="242"/>
      <c r="CY5" s="242"/>
      <c r="CZ5" s="242"/>
      <c r="DA5" s="242"/>
      <c r="DB5" s="242"/>
      <c r="DC5" s="242"/>
      <c r="DD5" s="242"/>
      <c r="DE5" s="242"/>
      <c r="DF5" s="242"/>
      <c r="DG5" s="242"/>
      <c r="DH5" s="242"/>
      <c r="DI5" s="242"/>
      <c r="DJ5" s="242"/>
      <c r="DK5" s="242"/>
      <c r="DL5" s="242"/>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2"/>
      <c r="J18" s="242"/>
      <c r="K18" s="242"/>
      <c r="L18" s="242"/>
      <c r="M18" s="242"/>
      <c r="N18" s="242"/>
      <c r="O18" s="242"/>
      <c r="P18" s="242"/>
      <c r="Q18" s="242"/>
      <c r="R18" s="242"/>
      <c r="S18" s="242"/>
      <c r="T18" s="242"/>
      <c r="U18" s="242"/>
      <c r="V18" s="242"/>
      <c r="W18" s="242"/>
      <c r="X18" s="242"/>
      <c r="Y18" s="242"/>
      <c r="Z18" s="242"/>
      <c r="AA18" s="242"/>
      <c r="AB18" s="242"/>
      <c r="AC18" s="242"/>
      <c r="AD18" s="242"/>
      <c r="AE18" s="242"/>
      <c r="AF18" s="242"/>
      <c r="AG18" s="242"/>
      <c r="AH18" s="242"/>
      <c r="AI18" s="242"/>
      <c r="AJ18" s="242"/>
      <c r="AK18" s="242"/>
      <c r="AL18" s="242"/>
      <c r="AM18" s="242"/>
      <c r="AN18" s="242"/>
      <c r="AO18" s="242"/>
      <c r="AP18" s="242"/>
      <c r="AQ18" s="242"/>
      <c r="AR18" s="242"/>
      <c r="AS18" s="242"/>
      <c r="AT18" s="242"/>
      <c r="AU18" s="242"/>
      <c r="AV18" s="242"/>
      <c r="AW18" s="242"/>
      <c r="AX18" s="242"/>
      <c r="AY18" s="242"/>
      <c r="AZ18" s="242"/>
      <c r="BA18" s="242"/>
      <c r="BB18" s="242"/>
      <c r="BC18" s="242"/>
      <c r="BD18" s="242"/>
      <c r="BE18" s="242"/>
      <c r="BF18" s="242"/>
      <c r="BG18" s="242"/>
      <c r="BH18" s="242"/>
      <c r="BI18" s="242"/>
      <c r="BJ18" s="242"/>
      <c r="BK18" s="242"/>
      <c r="BL18" s="242"/>
      <c r="BM18" s="242"/>
      <c r="BN18" s="242"/>
      <c r="BO18" s="242"/>
      <c r="BP18" s="242"/>
      <c r="BQ18" s="242"/>
      <c r="BR18" s="242"/>
      <c r="BS18" s="242"/>
      <c r="BT18" s="242"/>
      <c r="BU18" s="242"/>
      <c r="BV18" s="242"/>
      <c r="BW18" s="242"/>
      <c r="BX18" s="242"/>
      <c r="BY18" s="242"/>
      <c r="BZ18" s="242"/>
      <c r="CA18" s="242"/>
      <c r="CB18" s="242"/>
      <c r="CC18" s="242"/>
      <c r="CD18" s="242"/>
      <c r="CE18" s="242"/>
      <c r="CF18" s="242"/>
      <c r="CG18" s="242"/>
      <c r="CH18" s="242"/>
      <c r="CI18" s="242"/>
      <c r="CJ18" s="242"/>
      <c r="CK18" s="242"/>
      <c r="CL18" s="242"/>
      <c r="CM18" s="242"/>
      <c r="CN18" s="242"/>
      <c r="CO18" s="242"/>
      <c r="CP18" s="242"/>
      <c r="CQ18" s="242"/>
      <c r="CR18" s="242"/>
      <c r="CS18" s="242"/>
      <c r="CT18" s="242"/>
      <c r="CU18" s="242"/>
      <c r="CV18" s="242"/>
      <c r="CW18" s="242"/>
      <c r="CX18" s="242"/>
      <c r="CY18" s="242"/>
      <c r="CZ18" s="242"/>
      <c r="DA18" s="242"/>
      <c r="DB18" s="242"/>
      <c r="DC18" s="242"/>
      <c r="DD18" s="242"/>
      <c r="DE18" s="242"/>
      <c r="DF18" s="242"/>
      <c r="DG18" s="242"/>
      <c r="DH18" s="242"/>
      <c r="DI18" s="242"/>
      <c r="DJ18" s="242"/>
      <c r="DK18" s="242"/>
      <c r="DL18" s="242"/>
    </row>
    <row r="19" spans="9:116" ht="13.2" x14ac:dyDescent="0.2"/>
    <row r="20" spans="9:116" ht="13.2" x14ac:dyDescent="0.2"/>
    <row r="21" spans="9:116" ht="13.2" x14ac:dyDescent="0.2">
      <c r="DL21" s="242"/>
    </row>
    <row r="22" spans="9:116" ht="13.2" x14ac:dyDescent="0.2">
      <c r="DI22" s="242"/>
      <c r="DJ22" s="242"/>
      <c r="DK22" s="242"/>
      <c r="DL22" s="242"/>
    </row>
    <row r="23" spans="9:116" ht="13.2" x14ac:dyDescent="0.2">
      <c r="CY23" s="242"/>
      <c r="CZ23" s="242"/>
      <c r="DA23" s="242"/>
      <c r="DB23" s="242"/>
      <c r="DC23" s="242"/>
      <c r="DD23" s="242"/>
      <c r="DE23" s="242"/>
      <c r="DF23" s="242"/>
      <c r="DG23" s="242"/>
      <c r="DH23" s="242"/>
      <c r="DI23" s="242"/>
      <c r="DJ23" s="242"/>
      <c r="DK23" s="242"/>
      <c r="DL23" s="242"/>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2"/>
      <c r="DA35" s="242"/>
      <c r="DB35" s="242"/>
      <c r="DC35" s="242"/>
      <c r="DD35" s="242"/>
      <c r="DE35" s="242"/>
      <c r="DF35" s="242"/>
      <c r="DG35" s="242"/>
      <c r="DH35" s="242"/>
      <c r="DI35" s="242"/>
      <c r="DJ35" s="242"/>
      <c r="DK35" s="242"/>
      <c r="DL35" s="242"/>
    </row>
    <row r="36" spans="15:116" ht="13.2" x14ac:dyDescent="0.2"/>
    <row r="37" spans="15:116" ht="13.2" x14ac:dyDescent="0.2">
      <c r="DL37" s="242"/>
    </row>
    <row r="38" spans="15:116" ht="13.2" x14ac:dyDescent="0.2">
      <c r="DI38" s="242"/>
      <c r="DJ38" s="242"/>
      <c r="DK38" s="242"/>
      <c r="DL38" s="242"/>
    </row>
    <row r="39" spans="15:116" ht="13.2" x14ac:dyDescent="0.2"/>
    <row r="40" spans="15:116" ht="13.2" x14ac:dyDescent="0.2"/>
    <row r="41" spans="15:116" ht="13.2" x14ac:dyDescent="0.2"/>
    <row r="42" spans="15:116" ht="13.2" x14ac:dyDescent="0.2"/>
    <row r="43" spans="15:116" ht="13.2" x14ac:dyDescent="0.2">
      <c r="O43" s="242"/>
      <c r="P43" s="24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2"/>
      <c r="BB43" s="242"/>
      <c r="BC43" s="242"/>
      <c r="BD43" s="242"/>
      <c r="BE43" s="242"/>
      <c r="BF43" s="242"/>
      <c r="BG43" s="242"/>
      <c r="BH43" s="242"/>
      <c r="BI43" s="242"/>
      <c r="BJ43" s="242"/>
      <c r="BK43" s="242"/>
      <c r="BL43" s="242"/>
      <c r="BM43" s="242"/>
      <c r="BN43" s="242"/>
      <c r="BO43" s="242"/>
      <c r="BP43" s="242"/>
      <c r="BQ43" s="242"/>
      <c r="BR43" s="242"/>
      <c r="BS43" s="242"/>
      <c r="BT43" s="242"/>
      <c r="BU43" s="242"/>
      <c r="BV43" s="242"/>
      <c r="BW43" s="242"/>
      <c r="BX43" s="242"/>
      <c r="BY43" s="242"/>
      <c r="BZ43" s="242"/>
      <c r="CA43" s="242"/>
      <c r="CB43" s="242"/>
      <c r="CC43" s="242"/>
      <c r="CD43" s="242"/>
      <c r="CE43" s="242"/>
      <c r="CF43" s="242"/>
      <c r="CG43" s="242"/>
      <c r="CH43" s="242"/>
      <c r="CI43" s="242"/>
      <c r="CJ43" s="242"/>
      <c r="CK43" s="242"/>
      <c r="CL43" s="242"/>
      <c r="CM43" s="242"/>
      <c r="CN43" s="242"/>
      <c r="CO43" s="242"/>
      <c r="CP43" s="242"/>
      <c r="CQ43" s="242"/>
      <c r="CR43" s="242"/>
      <c r="CS43" s="242"/>
      <c r="CT43" s="242"/>
      <c r="CU43" s="242"/>
      <c r="CV43" s="242"/>
      <c r="CW43" s="242"/>
      <c r="CX43" s="242"/>
      <c r="CY43" s="242"/>
      <c r="CZ43" s="242"/>
      <c r="DA43" s="242"/>
      <c r="DB43" s="242"/>
      <c r="DC43" s="242"/>
      <c r="DD43" s="242"/>
      <c r="DE43" s="242"/>
      <c r="DF43" s="242"/>
      <c r="DG43" s="242"/>
      <c r="DH43" s="242"/>
      <c r="DI43" s="242"/>
      <c r="DJ43" s="242"/>
      <c r="DK43" s="242"/>
      <c r="DL43" s="242"/>
    </row>
    <row r="44" spans="15:116" ht="13.2" x14ac:dyDescent="0.2">
      <c r="DL44" s="242"/>
    </row>
    <row r="45" spans="15:116" ht="13.2" x14ac:dyDescent="0.2"/>
    <row r="46" spans="15:116" ht="13.2" x14ac:dyDescent="0.2">
      <c r="DA46" s="242"/>
      <c r="DB46" s="242"/>
      <c r="DC46" s="242"/>
      <c r="DD46" s="242"/>
      <c r="DE46" s="242"/>
      <c r="DF46" s="242"/>
      <c r="DG46" s="242"/>
      <c r="DH46" s="242"/>
      <c r="DI46" s="242"/>
      <c r="DJ46" s="242"/>
      <c r="DK46" s="242"/>
      <c r="DL46" s="242"/>
    </row>
    <row r="47" spans="15:116" ht="13.2" x14ac:dyDescent="0.2"/>
    <row r="48" spans="15:116" ht="13.2" x14ac:dyDescent="0.2"/>
    <row r="49" spans="104:116" ht="13.2" x14ac:dyDescent="0.2"/>
    <row r="50" spans="104:116" ht="13.2" x14ac:dyDescent="0.2">
      <c r="CZ50" s="242"/>
      <c r="DA50" s="242"/>
      <c r="DB50" s="242"/>
      <c r="DC50" s="242"/>
      <c r="DD50" s="242"/>
      <c r="DE50" s="242"/>
      <c r="DF50" s="242"/>
      <c r="DG50" s="242"/>
      <c r="DH50" s="242"/>
      <c r="DI50" s="242"/>
      <c r="DJ50" s="242"/>
      <c r="DK50" s="242"/>
      <c r="DL50" s="242"/>
    </row>
    <row r="51" spans="104:116" ht="13.2" x14ac:dyDescent="0.2"/>
    <row r="52" spans="104:116" ht="13.2" x14ac:dyDescent="0.2"/>
    <row r="53" spans="104:116" ht="13.2" x14ac:dyDescent="0.2">
      <c r="DL53" s="242"/>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2"/>
      <c r="DD67" s="242"/>
      <c r="DE67" s="242"/>
      <c r="DF67" s="242"/>
      <c r="DG67" s="242"/>
      <c r="DH67" s="242"/>
      <c r="DI67" s="242"/>
      <c r="DJ67" s="242"/>
      <c r="DK67" s="242"/>
      <c r="DL67" s="242"/>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OsGB2Ob2qppLrS8XhXD2I9XSr4C08//axYnIIFjJdUjKB7rcTPZDWWhl+KSpeuaVx/GpDIIuQQjM8zQ4CzIBvw==" saltValue="oX+6sPFDv7AWqs8u9wyIpA=="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4" customWidth="1"/>
    <col min="37" max="44" width="17" style="244" customWidth="1"/>
    <col min="45" max="45" width="6.109375" style="251" customWidth="1"/>
    <col min="46" max="46" width="3" style="249" customWidth="1"/>
    <col min="47" max="47" width="19.109375" style="244" hidden="1" customWidth="1"/>
    <col min="48" max="52" width="12.6640625" style="244" hidden="1" customWidth="1"/>
    <col min="53" max="16384" width="8.6640625" style="244" hidden="1"/>
  </cols>
  <sheetData>
    <row r="1" spans="1:46" ht="13.2" x14ac:dyDescent="0.2">
      <c r="AS1" s="245"/>
      <c r="AT1" s="245"/>
    </row>
    <row r="2" spans="1:46" ht="13.2" x14ac:dyDescent="0.2">
      <c r="AS2" s="245"/>
      <c r="AT2" s="245"/>
    </row>
    <row r="3" spans="1:46" ht="13.2" x14ac:dyDescent="0.2">
      <c r="AS3" s="245"/>
      <c r="AT3" s="245"/>
    </row>
    <row r="4" spans="1:46" ht="13.2" x14ac:dyDescent="0.2">
      <c r="AS4" s="245"/>
      <c r="AT4" s="245"/>
    </row>
    <row r="5" spans="1:46" ht="16.2" x14ac:dyDescent="0.2">
      <c r="A5" s="246" t="s">
        <v>478</v>
      </c>
      <c r="B5" s="247"/>
      <c r="C5" s="247"/>
      <c r="D5" s="247"/>
      <c r="E5" s="247"/>
      <c r="F5" s="247"/>
      <c r="G5" s="247"/>
      <c r="H5" s="247"/>
      <c r="I5" s="247"/>
      <c r="J5" s="247"/>
      <c r="K5" s="247"/>
      <c r="L5" s="247"/>
      <c r="M5" s="247"/>
      <c r="N5" s="247"/>
      <c r="O5" s="247"/>
      <c r="P5" s="247"/>
      <c r="Q5" s="247"/>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8"/>
    </row>
    <row r="6" spans="1:46" ht="13.2" x14ac:dyDescent="0.2">
      <c r="A6" s="249"/>
      <c r="B6" s="245"/>
      <c r="C6" s="245"/>
      <c r="D6" s="245"/>
      <c r="E6" s="245"/>
      <c r="F6" s="245"/>
      <c r="G6" s="245"/>
      <c r="H6" s="245"/>
      <c r="I6" s="245"/>
      <c r="J6" s="245"/>
      <c r="K6" s="245"/>
      <c r="L6" s="245"/>
      <c r="M6" s="245"/>
      <c r="N6" s="245"/>
      <c r="O6" s="245"/>
      <c r="P6" s="245"/>
      <c r="Q6" s="245"/>
      <c r="R6" s="245"/>
      <c r="S6" s="245"/>
      <c r="T6" s="245"/>
      <c r="U6" s="245"/>
      <c r="V6" s="245"/>
      <c r="W6" s="245"/>
      <c r="X6" s="245"/>
      <c r="Y6" s="245"/>
      <c r="Z6" s="245"/>
      <c r="AA6" s="245"/>
      <c r="AB6" s="245"/>
      <c r="AC6" s="245"/>
      <c r="AD6" s="245"/>
      <c r="AE6" s="245"/>
      <c r="AF6" s="245"/>
      <c r="AG6" s="245"/>
      <c r="AH6" s="245"/>
      <c r="AI6" s="245"/>
      <c r="AJ6" s="245"/>
      <c r="AK6" s="250" t="s">
        <v>479</v>
      </c>
      <c r="AL6" s="250"/>
      <c r="AM6" s="250"/>
      <c r="AN6" s="250"/>
      <c r="AO6" s="245"/>
      <c r="AP6" s="245"/>
      <c r="AQ6" s="245"/>
      <c r="AR6" s="245"/>
    </row>
    <row r="7" spans="1:46" ht="13.5" customHeight="1" x14ac:dyDescent="0.2">
      <c r="A7" s="249"/>
      <c r="B7" s="245"/>
      <c r="C7" s="245"/>
      <c r="D7" s="245"/>
      <c r="E7" s="245"/>
      <c r="F7" s="245"/>
      <c r="G7" s="245"/>
      <c r="H7" s="245"/>
      <c r="I7" s="245"/>
      <c r="J7" s="245"/>
      <c r="K7" s="245"/>
      <c r="L7" s="245"/>
      <c r="M7" s="245"/>
      <c r="N7" s="245"/>
      <c r="O7" s="245"/>
      <c r="P7" s="245"/>
      <c r="Q7" s="245"/>
      <c r="R7" s="245"/>
      <c r="S7" s="245"/>
      <c r="T7" s="245"/>
      <c r="U7" s="245"/>
      <c r="V7" s="245"/>
      <c r="W7" s="245"/>
      <c r="X7" s="245"/>
      <c r="Y7" s="245"/>
      <c r="Z7" s="245"/>
      <c r="AA7" s="245"/>
      <c r="AB7" s="245"/>
      <c r="AC7" s="245"/>
      <c r="AD7" s="245"/>
      <c r="AE7" s="245"/>
      <c r="AF7" s="245"/>
      <c r="AG7" s="245"/>
      <c r="AH7" s="245"/>
      <c r="AI7" s="245"/>
      <c r="AJ7" s="245"/>
      <c r="AK7" s="252"/>
      <c r="AL7" s="253"/>
      <c r="AM7" s="253"/>
      <c r="AN7" s="254"/>
      <c r="AO7" s="1118" t="s">
        <v>480</v>
      </c>
      <c r="AP7" s="255"/>
      <c r="AQ7" s="256" t="s">
        <v>481</v>
      </c>
      <c r="AR7" s="257"/>
    </row>
    <row r="8" spans="1:46" ht="13.2" x14ac:dyDescent="0.2">
      <c r="A8" s="249"/>
      <c r="B8" s="245"/>
      <c r="C8" s="245"/>
      <c r="D8" s="245"/>
      <c r="E8" s="245"/>
      <c r="F8" s="245"/>
      <c r="G8" s="245"/>
      <c r="H8" s="245"/>
      <c r="I8" s="245"/>
      <c r="J8" s="245"/>
      <c r="K8" s="245"/>
      <c r="L8" s="245"/>
      <c r="M8" s="245"/>
      <c r="N8" s="245"/>
      <c r="O8" s="245"/>
      <c r="P8" s="245"/>
      <c r="Q8" s="245"/>
      <c r="R8" s="245"/>
      <c r="S8" s="245"/>
      <c r="T8" s="245"/>
      <c r="U8" s="245"/>
      <c r="V8" s="245"/>
      <c r="W8" s="245"/>
      <c r="X8" s="245"/>
      <c r="Y8" s="245"/>
      <c r="Z8" s="245"/>
      <c r="AA8" s="245"/>
      <c r="AB8" s="245"/>
      <c r="AC8" s="245"/>
      <c r="AD8" s="245"/>
      <c r="AE8" s="245"/>
      <c r="AF8" s="245"/>
      <c r="AG8" s="245"/>
      <c r="AH8" s="245"/>
      <c r="AI8" s="245"/>
      <c r="AJ8" s="245"/>
      <c r="AK8" s="258"/>
      <c r="AL8" s="259"/>
      <c r="AM8" s="259"/>
      <c r="AN8" s="260"/>
      <c r="AO8" s="1119"/>
      <c r="AP8" s="261" t="s">
        <v>482</v>
      </c>
      <c r="AQ8" s="262" t="s">
        <v>483</v>
      </c>
      <c r="AR8" s="263" t="s">
        <v>484</v>
      </c>
    </row>
    <row r="9" spans="1:46" ht="13.2" x14ac:dyDescent="0.2">
      <c r="A9" s="249"/>
      <c r="B9" s="245"/>
      <c r="C9" s="245"/>
      <c r="D9" s="245"/>
      <c r="E9" s="245"/>
      <c r="F9" s="245"/>
      <c r="G9" s="245"/>
      <c r="H9" s="245"/>
      <c r="I9" s="245"/>
      <c r="J9" s="245"/>
      <c r="K9" s="245"/>
      <c r="L9" s="245"/>
      <c r="M9" s="245"/>
      <c r="N9" s="245"/>
      <c r="O9" s="245"/>
      <c r="P9" s="245"/>
      <c r="Q9" s="245"/>
      <c r="R9" s="245"/>
      <c r="S9" s="245"/>
      <c r="T9" s="245"/>
      <c r="U9" s="245"/>
      <c r="V9" s="245"/>
      <c r="W9" s="245"/>
      <c r="X9" s="245"/>
      <c r="Y9" s="245"/>
      <c r="Z9" s="245"/>
      <c r="AA9" s="245"/>
      <c r="AB9" s="245"/>
      <c r="AC9" s="245"/>
      <c r="AD9" s="245"/>
      <c r="AE9" s="245"/>
      <c r="AF9" s="245"/>
      <c r="AG9" s="245"/>
      <c r="AH9" s="245"/>
      <c r="AI9" s="245"/>
      <c r="AJ9" s="245"/>
      <c r="AK9" s="1130" t="s">
        <v>485</v>
      </c>
      <c r="AL9" s="1131"/>
      <c r="AM9" s="1131"/>
      <c r="AN9" s="1132"/>
      <c r="AO9" s="264">
        <v>5758795</v>
      </c>
      <c r="AP9" s="264">
        <v>82712</v>
      </c>
      <c r="AQ9" s="265">
        <v>80646</v>
      </c>
      <c r="AR9" s="266">
        <v>2.6</v>
      </c>
    </row>
    <row r="10" spans="1:46" ht="13.5" customHeight="1" x14ac:dyDescent="0.2">
      <c r="A10" s="249"/>
      <c r="B10" s="245"/>
      <c r="C10" s="245"/>
      <c r="D10" s="245"/>
      <c r="E10" s="245"/>
      <c r="F10" s="245"/>
      <c r="G10" s="245"/>
      <c r="H10" s="245"/>
      <c r="I10" s="245"/>
      <c r="J10" s="245"/>
      <c r="K10" s="245"/>
      <c r="L10" s="245"/>
      <c r="M10" s="245"/>
      <c r="N10" s="245"/>
      <c r="O10" s="245"/>
      <c r="P10" s="245"/>
      <c r="Q10" s="245"/>
      <c r="R10" s="245"/>
      <c r="S10" s="245"/>
      <c r="T10" s="245"/>
      <c r="U10" s="245"/>
      <c r="V10" s="245"/>
      <c r="W10" s="245"/>
      <c r="X10" s="245"/>
      <c r="Y10" s="245"/>
      <c r="Z10" s="245"/>
      <c r="AA10" s="245"/>
      <c r="AB10" s="245"/>
      <c r="AC10" s="245"/>
      <c r="AD10" s="245"/>
      <c r="AE10" s="245"/>
      <c r="AF10" s="245"/>
      <c r="AG10" s="245"/>
      <c r="AH10" s="245"/>
      <c r="AI10" s="245"/>
      <c r="AJ10" s="245"/>
      <c r="AK10" s="1130" t="s">
        <v>486</v>
      </c>
      <c r="AL10" s="1131"/>
      <c r="AM10" s="1131"/>
      <c r="AN10" s="1132"/>
      <c r="AO10" s="267">
        <v>79018</v>
      </c>
      <c r="AP10" s="267">
        <v>1135</v>
      </c>
      <c r="AQ10" s="268">
        <v>6637</v>
      </c>
      <c r="AR10" s="269">
        <v>-82.9</v>
      </c>
    </row>
    <row r="11" spans="1:46" ht="13.5" customHeight="1" x14ac:dyDescent="0.2">
      <c r="A11" s="249"/>
      <c r="B11" s="245"/>
      <c r="C11" s="245"/>
      <c r="D11" s="245"/>
      <c r="E11" s="245"/>
      <c r="F11" s="245"/>
      <c r="G11" s="245"/>
      <c r="H11" s="245"/>
      <c r="I11" s="245"/>
      <c r="J11" s="245"/>
      <c r="K11" s="245"/>
      <c r="L11" s="245"/>
      <c r="M11" s="245"/>
      <c r="N11" s="245"/>
      <c r="O11" s="245"/>
      <c r="P11" s="245"/>
      <c r="Q11" s="245"/>
      <c r="R11" s="245"/>
      <c r="S11" s="245"/>
      <c r="T11" s="245"/>
      <c r="U11" s="245"/>
      <c r="V11" s="245"/>
      <c r="W11" s="245"/>
      <c r="X11" s="245"/>
      <c r="Y11" s="245"/>
      <c r="Z11" s="245"/>
      <c r="AA11" s="245"/>
      <c r="AB11" s="245"/>
      <c r="AC11" s="245"/>
      <c r="AD11" s="245"/>
      <c r="AE11" s="245"/>
      <c r="AF11" s="245"/>
      <c r="AG11" s="245"/>
      <c r="AH11" s="245"/>
      <c r="AI11" s="245"/>
      <c r="AJ11" s="245"/>
      <c r="AK11" s="1130" t="s">
        <v>487</v>
      </c>
      <c r="AL11" s="1131"/>
      <c r="AM11" s="1131"/>
      <c r="AN11" s="1132"/>
      <c r="AO11" s="267">
        <v>5272</v>
      </c>
      <c r="AP11" s="267">
        <v>76</v>
      </c>
      <c r="AQ11" s="268">
        <v>1119</v>
      </c>
      <c r="AR11" s="269">
        <v>-93.2</v>
      </c>
    </row>
    <row r="12" spans="1:46" ht="13.5" customHeight="1" x14ac:dyDescent="0.2">
      <c r="A12" s="249"/>
      <c r="B12" s="245"/>
      <c r="C12" s="245"/>
      <c r="D12" s="245"/>
      <c r="E12" s="245"/>
      <c r="F12" s="245"/>
      <c r="G12" s="245"/>
      <c r="H12" s="245"/>
      <c r="I12" s="245"/>
      <c r="J12" s="245"/>
      <c r="K12" s="245"/>
      <c r="L12" s="245"/>
      <c r="M12" s="245"/>
      <c r="N12" s="245"/>
      <c r="O12" s="245"/>
      <c r="P12" s="245"/>
      <c r="Q12" s="245"/>
      <c r="R12" s="245"/>
      <c r="S12" s="245"/>
      <c r="T12" s="245"/>
      <c r="U12" s="245"/>
      <c r="V12" s="245"/>
      <c r="W12" s="245"/>
      <c r="X12" s="245"/>
      <c r="Y12" s="245"/>
      <c r="Z12" s="245"/>
      <c r="AA12" s="245"/>
      <c r="AB12" s="245"/>
      <c r="AC12" s="245"/>
      <c r="AD12" s="245"/>
      <c r="AE12" s="245"/>
      <c r="AF12" s="245"/>
      <c r="AG12" s="245"/>
      <c r="AH12" s="245"/>
      <c r="AI12" s="245"/>
      <c r="AJ12" s="245"/>
      <c r="AK12" s="1130" t="s">
        <v>488</v>
      </c>
      <c r="AL12" s="1131"/>
      <c r="AM12" s="1131"/>
      <c r="AN12" s="1132"/>
      <c r="AO12" s="267" t="s">
        <v>489</v>
      </c>
      <c r="AP12" s="267" t="s">
        <v>489</v>
      </c>
      <c r="AQ12" s="268">
        <v>8</v>
      </c>
      <c r="AR12" s="269" t="s">
        <v>489</v>
      </c>
    </row>
    <row r="13" spans="1:46" ht="13.5" customHeight="1" x14ac:dyDescent="0.2">
      <c r="A13" s="249"/>
      <c r="B13" s="245"/>
      <c r="C13" s="245"/>
      <c r="D13" s="245"/>
      <c r="E13" s="245"/>
      <c r="F13" s="245"/>
      <c r="G13" s="245"/>
      <c r="H13" s="245"/>
      <c r="I13" s="245"/>
      <c r="J13" s="245"/>
      <c r="K13" s="245"/>
      <c r="L13" s="245"/>
      <c r="M13" s="245"/>
      <c r="N13" s="245"/>
      <c r="O13" s="245"/>
      <c r="P13" s="245"/>
      <c r="Q13" s="245"/>
      <c r="R13" s="245"/>
      <c r="S13" s="245"/>
      <c r="T13" s="245"/>
      <c r="U13" s="245"/>
      <c r="V13" s="245"/>
      <c r="W13" s="245"/>
      <c r="X13" s="245"/>
      <c r="Y13" s="245"/>
      <c r="Z13" s="245"/>
      <c r="AA13" s="245"/>
      <c r="AB13" s="245"/>
      <c r="AC13" s="245"/>
      <c r="AD13" s="245"/>
      <c r="AE13" s="245"/>
      <c r="AF13" s="245"/>
      <c r="AG13" s="245"/>
      <c r="AH13" s="245"/>
      <c r="AI13" s="245"/>
      <c r="AJ13" s="245"/>
      <c r="AK13" s="1130" t="s">
        <v>490</v>
      </c>
      <c r="AL13" s="1131"/>
      <c r="AM13" s="1131"/>
      <c r="AN13" s="1132"/>
      <c r="AO13" s="267">
        <v>164022</v>
      </c>
      <c r="AP13" s="267">
        <v>2356</v>
      </c>
      <c r="AQ13" s="268">
        <v>2502</v>
      </c>
      <c r="AR13" s="269">
        <v>-5.8</v>
      </c>
    </row>
    <row r="14" spans="1:46" ht="13.5" customHeight="1" x14ac:dyDescent="0.2">
      <c r="A14" s="249"/>
      <c r="B14" s="245"/>
      <c r="C14" s="245"/>
      <c r="D14" s="245"/>
      <c r="E14" s="245"/>
      <c r="F14" s="245"/>
      <c r="G14" s="245"/>
      <c r="H14" s="245"/>
      <c r="I14" s="245"/>
      <c r="J14" s="245"/>
      <c r="K14" s="245"/>
      <c r="L14" s="245"/>
      <c r="M14" s="245"/>
      <c r="N14" s="245"/>
      <c r="O14" s="245"/>
      <c r="P14" s="245"/>
      <c r="Q14" s="245"/>
      <c r="R14" s="245"/>
      <c r="S14" s="245"/>
      <c r="T14" s="245"/>
      <c r="U14" s="245"/>
      <c r="V14" s="245"/>
      <c r="W14" s="245"/>
      <c r="X14" s="245"/>
      <c r="Y14" s="245"/>
      <c r="Z14" s="245"/>
      <c r="AA14" s="245"/>
      <c r="AB14" s="245"/>
      <c r="AC14" s="245"/>
      <c r="AD14" s="245"/>
      <c r="AE14" s="245"/>
      <c r="AF14" s="245"/>
      <c r="AG14" s="245"/>
      <c r="AH14" s="245"/>
      <c r="AI14" s="245"/>
      <c r="AJ14" s="245"/>
      <c r="AK14" s="1130" t="s">
        <v>491</v>
      </c>
      <c r="AL14" s="1131"/>
      <c r="AM14" s="1131"/>
      <c r="AN14" s="1132"/>
      <c r="AO14" s="267">
        <v>174363</v>
      </c>
      <c r="AP14" s="267">
        <v>2504</v>
      </c>
      <c r="AQ14" s="268">
        <v>1863</v>
      </c>
      <c r="AR14" s="269">
        <v>34.4</v>
      </c>
    </row>
    <row r="15" spans="1:46" ht="13.5" customHeight="1" x14ac:dyDescent="0.2">
      <c r="A15" s="249"/>
      <c r="B15" s="245"/>
      <c r="C15" s="245"/>
      <c r="D15" s="245"/>
      <c r="E15" s="245"/>
      <c r="F15" s="245"/>
      <c r="G15" s="245"/>
      <c r="H15" s="245"/>
      <c r="I15" s="245"/>
      <c r="J15" s="245"/>
      <c r="K15" s="245"/>
      <c r="L15" s="245"/>
      <c r="M15" s="245"/>
      <c r="N15" s="245"/>
      <c r="O15" s="245"/>
      <c r="P15" s="245"/>
      <c r="Q15" s="245"/>
      <c r="R15" s="245"/>
      <c r="S15" s="245"/>
      <c r="T15" s="245"/>
      <c r="U15" s="245"/>
      <c r="V15" s="245"/>
      <c r="W15" s="245"/>
      <c r="X15" s="245"/>
      <c r="Y15" s="245"/>
      <c r="Z15" s="245"/>
      <c r="AA15" s="245"/>
      <c r="AB15" s="245"/>
      <c r="AC15" s="245"/>
      <c r="AD15" s="245"/>
      <c r="AE15" s="245"/>
      <c r="AF15" s="245"/>
      <c r="AG15" s="245"/>
      <c r="AH15" s="245"/>
      <c r="AI15" s="245"/>
      <c r="AJ15" s="245"/>
      <c r="AK15" s="1133" t="s">
        <v>492</v>
      </c>
      <c r="AL15" s="1134"/>
      <c r="AM15" s="1134"/>
      <c r="AN15" s="1135"/>
      <c r="AO15" s="267">
        <v>-292452</v>
      </c>
      <c r="AP15" s="267">
        <v>-4200</v>
      </c>
      <c r="AQ15" s="268">
        <v>-4800</v>
      </c>
      <c r="AR15" s="269">
        <v>-12.5</v>
      </c>
    </row>
    <row r="16" spans="1:46" ht="13.2" x14ac:dyDescent="0.2">
      <c r="A16" s="249"/>
      <c r="B16" s="245"/>
      <c r="C16" s="245"/>
      <c r="D16" s="245"/>
      <c r="E16" s="245"/>
      <c r="F16" s="245"/>
      <c r="G16" s="245"/>
      <c r="H16" s="245"/>
      <c r="I16" s="245"/>
      <c r="J16" s="245"/>
      <c r="K16" s="245"/>
      <c r="L16" s="245"/>
      <c r="M16" s="245"/>
      <c r="N16" s="245"/>
      <c r="O16" s="245"/>
      <c r="P16" s="245"/>
      <c r="Q16" s="245"/>
      <c r="R16" s="245"/>
      <c r="S16" s="245"/>
      <c r="T16" s="245"/>
      <c r="U16" s="245"/>
      <c r="V16" s="245"/>
      <c r="W16" s="245"/>
      <c r="X16" s="245"/>
      <c r="Y16" s="245"/>
      <c r="Z16" s="245"/>
      <c r="AA16" s="245"/>
      <c r="AB16" s="245"/>
      <c r="AC16" s="245"/>
      <c r="AD16" s="245"/>
      <c r="AE16" s="245"/>
      <c r="AF16" s="245"/>
      <c r="AG16" s="245"/>
      <c r="AH16" s="245"/>
      <c r="AI16" s="245"/>
      <c r="AJ16" s="245"/>
      <c r="AK16" s="1133" t="s">
        <v>177</v>
      </c>
      <c r="AL16" s="1134"/>
      <c r="AM16" s="1134"/>
      <c r="AN16" s="1135"/>
      <c r="AO16" s="267">
        <v>5889018</v>
      </c>
      <c r="AP16" s="267">
        <v>84582</v>
      </c>
      <c r="AQ16" s="268">
        <v>87975</v>
      </c>
      <c r="AR16" s="269">
        <v>-3.9</v>
      </c>
    </row>
    <row r="17" spans="1:46" ht="13.2" x14ac:dyDescent="0.2">
      <c r="A17" s="249"/>
      <c r="B17" s="245"/>
      <c r="C17" s="245"/>
      <c r="D17" s="245"/>
      <c r="E17" s="245"/>
      <c r="F17" s="245"/>
      <c r="G17" s="245"/>
      <c r="H17" s="245"/>
      <c r="I17" s="245"/>
      <c r="J17" s="245"/>
      <c r="K17" s="245"/>
      <c r="L17" s="245"/>
      <c r="M17" s="245"/>
      <c r="N17" s="245"/>
      <c r="O17" s="245"/>
      <c r="P17" s="245"/>
      <c r="Q17" s="245"/>
      <c r="R17" s="245"/>
      <c r="S17" s="245"/>
      <c r="T17" s="245"/>
      <c r="U17" s="245"/>
      <c r="V17" s="245"/>
      <c r="W17" s="245"/>
      <c r="X17" s="245"/>
      <c r="Y17" s="245"/>
      <c r="Z17" s="245"/>
      <c r="AA17" s="245"/>
      <c r="AB17" s="245"/>
      <c r="AC17" s="245"/>
      <c r="AD17" s="245"/>
      <c r="AE17" s="245"/>
      <c r="AF17" s="245"/>
      <c r="AG17" s="245"/>
      <c r="AH17" s="245"/>
      <c r="AI17" s="245"/>
      <c r="AJ17" s="245"/>
      <c r="AK17" s="245"/>
      <c r="AL17" s="245"/>
      <c r="AM17" s="245"/>
      <c r="AN17" s="245"/>
      <c r="AO17" s="245"/>
      <c r="AP17" s="245"/>
      <c r="AQ17" s="245"/>
      <c r="AR17" s="270"/>
    </row>
    <row r="18" spans="1:46" ht="13.2" x14ac:dyDescent="0.2">
      <c r="A18" s="249"/>
      <c r="B18" s="245"/>
      <c r="C18" s="245"/>
      <c r="D18" s="245"/>
      <c r="E18" s="245"/>
      <c r="F18" s="245"/>
      <c r="G18" s="245"/>
      <c r="H18" s="245"/>
      <c r="I18" s="245"/>
      <c r="J18" s="245"/>
      <c r="K18" s="245"/>
      <c r="L18" s="245"/>
      <c r="M18" s="245"/>
      <c r="N18" s="245"/>
      <c r="O18" s="245"/>
      <c r="P18" s="245"/>
      <c r="Q18" s="245"/>
      <c r="R18" s="245"/>
      <c r="S18" s="245"/>
      <c r="T18" s="245"/>
      <c r="U18" s="245"/>
      <c r="V18" s="245"/>
      <c r="W18" s="245"/>
      <c r="X18" s="245"/>
      <c r="Y18" s="245"/>
      <c r="Z18" s="245"/>
      <c r="AA18" s="245"/>
      <c r="AB18" s="245"/>
      <c r="AC18" s="245"/>
      <c r="AD18" s="245"/>
      <c r="AE18" s="245"/>
      <c r="AF18" s="245"/>
      <c r="AG18" s="245"/>
      <c r="AH18" s="245"/>
      <c r="AI18" s="245"/>
      <c r="AJ18" s="245"/>
      <c r="AK18" s="245"/>
      <c r="AL18" s="245"/>
      <c r="AM18" s="245"/>
      <c r="AN18" s="245"/>
      <c r="AO18" s="245"/>
      <c r="AP18" s="245"/>
      <c r="AQ18" s="271"/>
      <c r="AR18" s="271"/>
    </row>
    <row r="19" spans="1:46" ht="13.2" x14ac:dyDescent="0.2">
      <c r="A19" s="249"/>
      <c r="B19" s="245"/>
      <c r="C19" s="245"/>
      <c r="D19" s="245"/>
      <c r="E19" s="245"/>
      <c r="F19" s="245"/>
      <c r="G19" s="245"/>
      <c r="H19" s="245"/>
      <c r="I19" s="245"/>
      <c r="J19" s="245"/>
      <c r="K19" s="245"/>
      <c r="L19" s="245"/>
      <c r="M19" s="245"/>
      <c r="N19" s="245"/>
      <c r="O19" s="245"/>
      <c r="P19" s="245"/>
      <c r="Q19" s="245"/>
      <c r="R19" s="245"/>
      <c r="S19" s="245"/>
      <c r="T19" s="245"/>
      <c r="U19" s="245"/>
      <c r="V19" s="245"/>
      <c r="W19" s="245"/>
      <c r="X19" s="245"/>
      <c r="Y19" s="245"/>
      <c r="Z19" s="245"/>
      <c r="AA19" s="245"/>
      <c r="AB19" s="245"/>
      <c r="AC19" s="245"/>
      <c r="AD19" s="245"/>
      <c r="AE19" s="245"/>
      <c r="AF19" s="245"/>
      <c r="AG19" s="245"/>
      <c r="AH19" s="245"/>
      <c r="AI19" s="245"/>
      <c r="AJ19" s="245"/>
      <c r="AK19" s="245" t="s">
        <v>493</v>
      </c>
      <c r="AL19" s="245"/>
      <c r="AM19" s="245"/>
      <c r="AN19" s="245"/>
      <c r="AO19" s="245"/>
      <c r="AP19" s="245"/>
      <c r="AQ19" s="245"/>
      <c r="AR19" s="245"/>
    </row>
    <row r="20" spans="1:46" ht="13.2" x14ac:dyDescent="0.2">
      <c r="A20" s="249"/>
      <c r="B20" s="245"/>
      <c r="C20" s="245"/>
      <c r="D20" s="245"/>
      <c r="E20" s="245"/>
      <c r="F20" s="245"/>
      <c r="G20" s="245"/>
      <c r="H20" s="245"/>
      <c r="I20" s="245"/>
      <c r="J20" s="245"/>
      <c r="K20" s="245"/>
      <c r="L20" s="245"/>
      <c r="M20" s="245"/>
      <c r="N20" s="245"/>
      <c r="O20" s="245"/>
      <c r="P20" s="245"/>
      <c r="Q20" s="245"/>
      <c r="R20" s="245"/>
      <c r="S20" s="245"/>
      <c r="T20" s="245"/>
      <c r="U20" s="245"/>
      <c r="V20" s="245"/>
      <c r="W20" s="245"/>
      <c r="X20" s="245"/>
      <c r="Y20" s="245"/>
      <c r="Z20" s="245"/>
      <c r="AA20" s="245"/>
      <c r="AB20" s="245"/>
      <c r="AC20" s="245"/>
      <c r="AD20" s="245"/>
      <c r="AE20" s="245"/>
      <c r="AF20" s="245"/>
      <c r="AG20" s="245"/>
      <c r="AH20" s="245"/>
      <c r="AI20" s="245"/>
      <c r="AJ20" s="245"/>
      <c r="AK20" s="272"/>
      <c r="AL20" s="273"/>
      <c r="AM20" s="273"/>
      <c r="AN20" s="274"/>
      <c r="AO20" s="275" t="s">
        <v>494</v>
      </c>
      <c r="AP20" s="276" t="s">
        <v>495</v>
      </c>
      <c r="AQ20" s="277" t="s">
        <v>496</v>
      </c>
      <c r="AR20" s="278"/>
    </row>
    <row r="21" spans="1:46" s="284" customFormat="1" ht="13.2" x14ac:dyDescent="0.2">
      <c r="A21" s="279"/>
      <c r="B21" s="250"/>
      <c r="C21" s="250"/>
      <c r="D21" s="250"/>
      <c r="E21" s="250"/>
      <c r="F21" s="250"/>
      <c r="G21" s="250"/>
      <c r="H21" s="250"/>
      <c r="I21" s="250"/>
      <c r="J21" s="250"/>
      <c r="K21" s="250"/>
      <c r="L21" s="250"/>
      <c r="M21" s="250"/>
      <c r="N21" s="250"/>
      <c r="O21" s="250"/>
      <c r="P21" s="250"/>
      <c r="Q21" s="250"/>
      <c r="R21" s="250"/>
      <c r="S21" s="250"/>
      <c r="T21" s="250"/>
      <c r="U21" s="250"/>
      <c r="V21" s="250"/>
      <c r="W21" s="250"/>
      <c r="X21" s="250"/>
      <c r="Y21" s="250"/>
      <c r="Z21" s="250"/>
      <c r="AA21" s="250"/>
      <c r="AB21" s="250"/>
      <c r="AC21" s="250"/>
      <c r="AD21" s="250"/>
      <c r="AE21" s="250"/>
      <c r="AF21" s="250"/>
      <c r="AG21" s="250"/>
      <c r="AH21" s="250"/>
      <c r="AI21" s="250"/>
      <c r="AJ21" s="250"/>
      <c r="AK21" s="1136" t="s">
        <v>497</v>
      </c>
      <c r="AL21" s="1137"/>
      <c r="AM21" s="1137"/>
      <c r="AN21" s="1138"/>
      <c r="AO21" s="280">
        <v>7.84</v>
      </c>
      <c r="AP21" s="281">
        <v>7.71</v>
      </c>
      <c r="AQ21" s="282">
        <v>0.13</v>
      </c>
      <c r="AR21" s="250"/>
      <c r="AS21" s="283"/>
      <c r="AT21" s="279"/>
    </row>
    <row r="22" spans="1:46" s="284" customFormat="1" ht="13.2" x14ac:dyDescent="0.2">
      <c r="A22" s="279"/>
      <c r="B22" s="250"/>
      <c r="C22" s="250"/>
      <c r="D22" s="250"/>
      <c r="E22" s="250"/>
      <c r="F22" s="250"/>
      <c r="G22" s="250"/>
      <c r="H22" s="250"/>
      <c r="I22" s="250"/>
      <c r="J22" s="250"/>
      <c r="K22" s="250"/>
      <c r="L22" s="250"/>
      <c r="M22" s="250"/>
      <c r="N22" s="250"/>
      <c r="O22" s="250"/>
      <c r="P22" s="250"/>
      <c r="Q22" s="250"/>
      <c r="R22" s="250"/>
      <c r="S22" s="250"/>
      <c r="T22" s="250"/>
      <c r="U22" s="250"/>
      <c r="V22" s="250"/>
      <c r="W22" s="250"/>
      <c r="X22" s="250"/>
      <c r="Y22" s="250"/>
      <c r="Z22" s="250"/>
      <c r="AA22" s="250"/>
      <c r="AB22" s="250"/>
      <c r="AC22" s="250"/>
      <c r="AD22" s="250"/>
      <c r="AE22" s="250"/>
      <c r="AF22" s="250"/>
      <c r="AG22" s="250"/>
      <c r="AH22" s="250"/>
      <c r="AI22" s="250"/>
      <c r="AJ22" s="250"/>
      <c r="AK22" s="1136" t="s">
        <v>498</v>
      </c>
      <c r="AL22" s="1137"/>
      <c r="AM22" s="1137"/>
      <c r="AN22" s="1138"/>
      <c r="AO22" s="285">
        <v>97.9</v>
      </c>
      <c r="AP22" s="286">
        <v>98.3</v>
      </c>
      <c r="AQ22" s="287">
        <v>-0.4</v>
      </c>
      <c r="AR22" s="271"/>
      <c r="AS22" s="283"/>
      <c r="AT22" s="279"/>
    </row>
    <row r="23" spans="1:46" s="284" customFormat="1" ht="13.2" x14ac:dyDescent="0.2">
      <c r="A23" s="279"/>
      <c r="B23" s="250"/>
      <c r="C23" s="250"/>
      <c r="D23" s="250"/>
      <c r="E23" s="250"/>
      <c r="F23" s="250"/>
      <c r="G23" s="250"/>
      <c r="H23" s="250"/>
      <c r="I23" s="250"/>
      <c r="J23" s="250"/>
      <c r="K23" s="250"/>
      <c r="L23" s="250"/>
      <c r="M23" s="250"/>
      <c r="N23" s="250"/>
      <c r="O23" s="250"/>
      <c r="P23" s="250"/>
      <c r="Q23" s="250"/>
      <c r="R23" s="250"/>
      <c r="S23" s="250"/>
      <c r="T23" s="250"/>
      <c r="U23" s="250"/>
      <c r="V23" s="250"/>
      <c r="W23" s="250"/>
      <c r="X23" s="250"/>
      <c r="Y23" s="250"/>
      <c r="Z23" s="250"/>
      <c r="AA23" s="250"/>
      <c r="AB23" s="250"/>
      <c r="AC23" s="250"/>
      <c r="AD23" s="250"/>
      <c r="AE23" s="250"/>
      <c r="AF23" s="250"/>
      <c r="AG23" s="250"/>
      <c r="AH23" s="250"/>
      <c r="AI23" s="250"/>
      <c r="AJ23" s="250"/>
      <c r="AK23" s="250"/>
      <c r="AL23" s="250"/>
      <c r="AM23" s="250"/>
      <c r="AN23" s="250"/>
      <c r="AO23" s="250"/>
      <c r="AP23" s="271"/>
      <c r="AQ23" s="271"/>
      <c r="AR23" s="271"/>
      <c r="AS23" s="283"/>
      <c r="AT23" s="279"/>
    </row>
    <row r="24" spans="1:46" s="284" customFormat="1" ht="13.2" x14ac:dyDescent="0.2">
      <c r="A24" s="279"/>
      <c r="B24" s="250"/>
      <c r="C24" s="250"/>
      <c r="D24" s="250"/>
      <c r="E24" s="250"/>
      <c r="F24" s="250"/>
      <c r="G24" s="250"/>
      <c r="H24" s="250"/>
      <c r="I24" s="250"/>
      <c r="J24" s="250"/>
      <c r="K24" s="250"/>
      <c r="L24" s="250"/>
      <c r="M24" s="250"/>
      <c r="N24" s="250"/>
      <c r="O24" s="250"/>
      <c r="P24" s="250"/>
      <c r="Q24" s="250"/>
      <c r="R24" s="250"/>
      <c r="S24" s="250"/>
      <c r="T24" s="250"/>
      <c r="U24" s="250"/>
      <c r="V24" s="250"/>
      <c r="W24" s="250"/>
      <c r="X24" s="250"/>
      <c r="Y24" s="250"/>
      <c r="Z24" s="250"/>
      <c r="AA24" s="250"/>
      <c r="AB24" s="250"/>
      <c r="AC24" s="250"/>
      <c r="AD24" s="250"/>
      <c r="AE24" s="250"/>
      <c r="AF24" s="250"/>
      <c r="AG24" s="250"/>
      <c r="AH24" s="250"/>
      <c r="AI24" s="250"/>
      <c r="AJ24" s="250"/>
      <c r="AK24" s="250"/>
      <c r="AL24" s="250"/>
      <c r="AM24" s="250"/>
      <c r="AN24" s="250"/>
      <c r="AO24" s="250"/>
      <c r="AP24" s="271"/>
      <c r="AQ24" s="271"/>
      <c r="AR24" s="271"/>
      <c r="AS24" s="283"/>
      <c r="AT24" s="279"/>
    </row>
    <row r="25" spans="1:46" s="284" customFormat="1" ht="13.2" x14ac:dyDescent="0.2">
      <c r="A25" s="288"/>
      <c r="B25" s="289"/>
      <c r="C25" s="289"/>
      <c r="D25" s="289"/>
      <c r="E25" s="289"/>
      <c r="F25" s="289"/>
      <c r="G25" s="289"/>
      <c r="H25" s="289"/>
      <c r="I25" s="289"/>
      <c r="J25" s="289"/>
      <c r="K25" s="289"/>
      <c r="L25" s="289"/>
      <c r="M25" s="289"/>
      <c r="N25" s="289"/>
      <c r="O25" s="289"/>
      <c r="P25" s="289"/>
      <c r="Q25" s="289"/>
      <c r="R25" s="289"/>
      <c r="S25" s="289"/>
      <c r="T25" s="289"/>
      <c r="U25" s="289"/>
      <c r="V25" s="289"/>
      <c r="W25" s="289"/>
      <c r="X25" s="289"/>
      <c r="Y25" s="289"/>
      <c r="Z25" s="289"/>
      <c r="AA25" s="289"/>
      <c r="AB25" s="289"/>
      <c r="AC25" s="289"/>
      <c r="AD25" s="289"/>
      <c r="AE25" s="289"/>
      <c r="AF25" s="289"/>
      <c r="AG25" s="289"/>
      <c r="AH25" s="289"/>
      <c r="AI25" s="289"/>
      <c r="AJ25" s="289"/>
      <c r="AK25" s="289"/>
      <c r="AL25" s="289"/>
      <c r="AM25" s="289"/>
      <c r="AN25" s="289"/>
      <c r="AO25" s="289"/>
      <c r="AP25" s="290"/>
      <c r="AQ25" s="290"/>
      <c r="AR25" s="290"/>
      <c r="AS25" s="291"/>
      <c r="AT25" s="279"/>
    </row>
    <row r="26" spans="1:46" s="284" customFormat="1" ht="13.2" x14ac:dyDescent="0.2">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0"/>
    </row>
    <row r="27" spans="1:46" ht="13.2" x14ac:dyDescent="0.2">
      <c r="A27" s="292"/>
      <c r="AO27" s="245"/>
      <c r="AP27" s="245"/>
      <c r="AQ27" s="245"/>
      <c r="AR27" s="245"/>
      <c r="AS27" s="245"/>
      <c r="AT27" s="245"/>
    </row>
    <row r="28" spans="1:46" ht="16.2" x14ac:dyDescent="0.2">
      <c r="A28" s="246" t="s">
        <v>500</v>
      </c>
      <c r="B28" s="247"/>
      <c r="C28" s="247"/>
      <c r="D28" s="247"/>
      <c r="E28" s="247"/>
      <c r="F28" s="247"/>
      <c r="G28" s="247"/>
      <c r="H28" s="247"/>
      <c r="I28" s="247"/>
      <c r="J28" s="247"/>
      <c r="K28" s="247"/>
      <c r="L28" s="247"/>
      <c r="M28" s="247"/>
      <c r="N28" s="247"/>
      <c r="O28" s="247"/>
      <c r="P28" s="247"/>
      <c r="Q28" s="247"/>
      <c r="R28" s="247"/>
      <c r="S28" s="247"/>
      <c r="T28" s="247"/>
      <c r="U28" s="247"/>
      <c r="V28" s="247"/>
      <c r="W28" s="247"/>
      <c r="X28" s="247"/>
      <c r="Y28" s="247"/>
      <c r="Z28" s="247"/>
      <c r="AA28" s="247"/>
      <c r="AB28" s="247"/>
      <c r="AC28" s="247"/>
      <c r="AD28" s="247"/>
      <c r="AE28" s="247"/>
      <c r="AF28" s="247"/>
      <c r="AG28" s="247"/>
      <c r="AH28" s="247"/>
      <c r="AI28" s="247"/>
      <c r="AJ28" s="247"/>
      <c r="AK28" s="247"/>
      <c r="AL28" s="247"/>
      <c r="AM28" s="247"/>
      <c r="AN28" s="247"/>
      <c r="AO28" s="247"/>
      <c r="AP28" s="247"/>
      <c r="AQ28" s="247"/>
      <c r="AR28" s="247"/>
      <c r="AS28" s="293"/>
    </row>
    <row r="29" spans="1:46" ht="13.2" x14ac:dyDescent="0.2">
      <c r="A29" s="249"/>
      <c r="B29" s="245"/>
      <c r="C29" s="245"/>
      <c r="D29" s="245"/>
      <c r="E29" s="245"/>
      <c r="F29" s="245"/>
      <c r="G29" s="245"/>
      <c r="H29" s="245"/>
      <c r="I29" s="245"/>
      <c r="J29" s="245"/>
      <c r="K29" s="245"/>
      <c r="L29" s="245"/>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c r="AK29" s="250" t="s">
        <v>501</v>
      </c>
      <c r="AL29" s="250"/>
      <c r="AM29" s="250"/>
      <c r="AN29" s="250"/>
      <c r="AO29" s="245"/>
      <c r="AP29" s="245"/>
      <c r="AQ29" s="245"/>
      <c r="AR29" s="245"/>
      <c r="AS29" s="294"/>
    </row>
    <row r="30" spans="1:46" ht="13.5" customHeight="1" x14ac:dyDescent="0.2">
      <c r="A30" s="249"/>
      <c r="B30" s="245"/>
      <c r="C30" s="245"/>
      <c r="D30" s="245"/>
      <c r="E30" s="245"/>
      <c r="F30" s="245"/>
      <c r="G30" s="245"/>
      <c r="H30" s="245"/>
      <c r="I30" s="245"/>
      <c r="J30" s="245"/>
      <c r="K30" s="245"/>
      <c r="L30" s="245"/>
      <c r="M30" s="245"/>
      <c r="N30" s="245"/>
      <c r="O30" s="245"/>
      <c r="P30" s="245"/>
      <c r="Q30" s="245"/>
      <c r="R30" s="245"/>
      <c r="S30" s="245"/>
      <c r="T30" s="245"/>
      <c r="U30" s="245"/>
      <c r="V30" s="245"/>
      <c r="W30" s="245"/>
      <c r="X30" s="245"/>
      <c r="Y30" s="245"/>
      <c r="Z30" s="245"/>
      <c r="AA30" s="245"/>
      <c r="AB30" s="245"/>
      <c r="AC30" s="245"/>
      <c r="AD30" s="245"/>
      <c r="AE30" s="245"/>
      <c r="AF30" s="245"/>
      <c r="AG30" s="245"/>
      <c r="AH30" s="245"/>
      <c r="AI30" s="245"/>
      <c r="AJ30" s="245"/>
      <c r="AK30" s="252"/>
      <c r="AL30" s="253"/>
      <c r="AM30" s="253"/>
      <c r="AN30" s="254"/>
      <c r="AO30" s="1118" t="s">
        <v>480</v>
      </c>
      <c r="AP30" s="255"/>
      <c r="AQ30" s="256" t="s">
        <v>481</v>
      </c>
      <c r="AR30" s="257"/>
    </row>
    <row r="31" spans="1:46" ht="13.2" x14ac:dyDescent="0.2">
      <c r="A31" s="249"/>
      <c r="B31" s="245"/>
      <c r="C31" s="245"/>
      <c r="D31" s="245"/>
      <c r="E31" s="245"/>
      <c r="F31" s="245"/>
      <c r="G31" s="245"/>
      <c r="H31" s="245"/>
      <c r="I31" s="245"/>
      <c r="J31" s="245"/>
      <c r="K31" s="245"/>
      <c r="L31" s="245"/>
      <c r="M31" s="245"/>
      <c r="N31" s="245"/>
      <c r="O31" s="245"/>
      <c r="P31" s="245"/>
      <c r="Q31" s="245"/>
      <c r="R31" s="245"/>
      <c r="S31" s="245"/>
      <c r="T31" s="245"/>
      <c r="U31" s="245"/>
      <c r="V31" s="245"/>
      <c r="W31" s="245"/>
      <c r="X31" s="245"/>
      <c r="Y31" s="245"/>
      <c r="Z31" s="245"/>
      <c r="AA31" s="245"/>
      <c r="AB31" s="245"/>
      <c r="AC31" s="245"/>
      <c r="AD31" s="245"/>
      <c r="AE31" s="245"/>
      <c r="AF31" s="245"/>
      <c r="AG31" s="245"/>
      <c r="AH31" s="245"/>
      <c r="AI31" s="245"/>
      <c r="AJ31" s="245"/>
      <c r="AK31" s="258"/>
      <c r="AL31" s="259"/>
      <c r="AM31" s="259"/>
      <c r="AN31" s="260"/>
      <c r="AO31" s="1119"/>
      <c r="AP31" s="261" t="s">
        <v>482</v>
      </c>
      <c r="AQ31" s="262" t="s">
        <v>483</v>
      </c>
      <c r="AR31" s="263" t="s">
        <v>484</v>
      </c>
    </row>
    <row r="32" spans="1:46" ht="27" customHeight="1" x14ac:dyDescent="0.2">
      <c r="A32" s="249"/>
      <c r="B32" s="245"/>
      <c r="C32" s="245"/>
      <c r="D32" s="245"/>
      <c r="E32" s="245"/>
      <c r="F32" s="245"/>
      <c r="G32" s="245"/>
      <c r="H32" s="245"/>
      <c r="I32" s="245"/>
      <c r="J32" s="245"/>
      <c r="K32" s="245"/>
      <c r="L32" s="245"/>
      <c r="M32" s="245"/>
      <c r="N32" s="245"/>
      <c r="O32" s="245"/>
      <c r="P32" s="245"/>
      <c r="Q32" s="245"/>
      <c r="R32" s="245"/>
      <c r="S32" s="245"/>
      <c r="T32" s="245"/>
      <c r="U32" s="245"/>
      <c r="V32" s="245"/>
      <c r="W32" s="245"/>
      <c r="X32" s="245"/>
      <c r="Y32" s="245"/>
      <c r="Z32" s="245"/>
      <c r="AA32" s="245"/>
      <c r="AB32" s="245"/>
      <c r="AC32" s="245"/>
      <c r="AD32" s="245"/>
      <c r="AE32" s="245"/>
      <c r="AF32" s="245"/>
      <c r="AG32" s="245"/>
      <c r="AH32" s="245"/>
      <c r="AI32" s="245"/>
      <c r="AJ32" s="245"/>
      <c r="AK32" s="1120" t="s">
        <v>502</v>
      </c>
      <c r="AL32" s="1121"/>
      <c r="AM32" s="1121"/>
      <c r="AN32" s="1122"/>
      <c r="AO32" s="295">
        <v>2680837</v>
      </c>
      <c r="AP32" s="295">
        <v>38504</v>
      </c>
      <c r="AQ32" s="296">
        <v>41451</v>
      </c>
      <c r="AR32" s="297">
        <v>-7.1</v>
      </c>
    </row>
    <row r="33" spans="1:46" ht="13.5" customHeight="1" x14ac:dyDescent="0.2">
      <c r="A33" s="249"/>
      <c r="B33" s="245"/>
      <c r="C33" s="245"/>
      <c r="D33" s="245"/>
      <c r="E33" s="245"/>
      <c r="F33" s="245"/>
      <c r="G33" s="245"/>
      <c r="H33" s="245"/>
      <c r="I33" s="245"/>
      <c r="J33" s="245"/>
      <c r="K33" s="245"/>
      <c r="L33" s="245"/>
      <c r="M33" s="245"/>
      <c r="N33" s="245"/>
      <c r="O33" s="245"/>
      <c r="P33" s="245"/>
      <c r="Q33" s="245"/>
      <c r="R33" s="245"/>
      <c r="S33" s="245"/>
      <c r="T33" s="245"/>
      <c r="U33" s="245"/>
      <c r="V33" s="245"/>
      <c r="W33" s="245"/>
      <c r="X33" s="245"/>
      <c r="Y33" s="245"/>
      <c r="Z33" s="245"/>
      <c r="AA33" s="245"/>
      <c r="AB33" s="245"/>
      <c r="AC33" s="245"/>
      <c r="AD33" s="245"/>
      <c r="AE33" s="245"/>
      <c r="AF33" s="245"/>
      <c r="AG33" s="245"/>
      <c r="AH33" s="245"/>
      <c r="AI33" s="245"/>
      <c r="AJ33" s="245"/>
      <c r="AK33" s="1120" t="s">
        <v>503</v>
      </c>
      <c r="AL33" s="1121"/>
      <c r="AM33" s="1121"/>
      <c r="AN33" s="1122"/>
      <c r="AO33" s="295" t="s">
        <v>489</v>
      </c>
      <c r="AP33" s="295" t="s">
        <v>489</v>
      </c>
      <c r="AQ33" s="296" t="s">
        <v>489</v>
      </c>
      <c r="AR33" s="297" t="s">
        <v>489</v>
      </c>
    </row>
    <row r="34" spans="1:46" ht="27" customHeight="1" x14ac:dyDescent="0.2">
      <c r="A34" s="249"/>
      <c r="B34" s="245"/>
      <c r="C34" s="245"/>
      <c r="D34" s="245"/>
      <c r="E34" s="245"/>
      <c r="F34" s="245"/>
      <c r="G34" s="245"/>
      <c r="H34" s="245"/>
      <c r="I34" s="245"/>
      <c r="J34" s="245"/>
      <c r="K34" s="245"/>
      <c r="L34" s="245"/>
      <c r="M34" s="245"/>
      <c r="N34" s="245"/>
      <c r="O34" s="245"/>
      <c r="P34" s="245"/>
      <c r="Q34" s="245"/>
      <c r="R34" s="245"/>
      <c r="S34" s="245"/>
      <c r="T34" s="245"/>
      <c r="U34" s="245"/>
      <c r="V34" s="245"/>
      <c r="W34" s="245"/>
      <c r="X34" s="245"/>
      <c r="Y34" s="245"/>
      <c r="Z34" s="245"/>
      <c r="AA34" s="245"/>
      <c r="AB34" s="245"/>
      <c r="AC34" s="245"/>
      <c r="AD34" s="245"/>
      <c r="AE34" s="245"/>
      <c r="AF34" s="245"/>
      <c r="AG34" s="245"/>
      <c r="AH34" s="245"/>
      <c r="AI34" s="245"/>
      <c r="AJ34" s="245"/>
      <c r="AK34" s="1120" t="s">
        <v>504</v>
      </c>
      <c r="AL34" s="1121"/>
      <c r="AM34" s="1121"/>
      <c r="AN34" s="1122"/>
      <c r="AO34" s="295" t="s">
        <v>489</v>
      </c>
      <c r="AP34" s="295" t="s">
        <v>489</v>
      </c>
      <c r="AQ34" s="296">
        <v>35</v>
      </c>
      <c r="AR34" s="297" t="s">
        <v>489</v>
      </c>
    </row>
    <row r="35" spans="1:46" ht="27" customHeight="1" x14ac:dyDescent="0.2">
      <c r="A35" s="249"/>
      <c r="B35" s="245"/>
      <c r="C35" s="245"/>
      <c r="D35" s="245"/>
      <c r="E35" s="245"/>
      <c r="F35" s="245"/>
      <c r="G35" s="245"/>
      <c r="H35" s="245"/>
      <c r="I35" s="245"/>
      <c r="J35" s="245"/>
      <c r="K35" s="245"/>
      <c r="L35" s="245"/>
      <c r="M35" s="245"/>
      <c r="N35" s="245"/>
      <c r="O35" s="245"/>
      <c r="P35" s="245"/>
      <c r="Q35" s="245"/>
      <c r="R35" s="245"/>
      <c r="S35" s="245"/>
      <c r="T35" s="245"/>
      <c r="U35" s="245"/>
      <c r="V35" s="245"/>
      <c r="W35" s="245"/>
      <c r="X35" s="245"/>
      <c r="Y35" s="245"/>
      <c r="Z35" s="245"/>
      <c r="AA35" s="245"/>
      <c r="AB35" s="245"/>
      <c r="AC35" s="245"/>
      <c r="AD35" s="245"/>
      <c r="AE35" s="245"/>
      <c r="AF35" s="245"/>
      <c r="AG35" s="245"/>
      <c r="AH35" s="245"/>
      <c r="AI35" s="245"/>
      <c r="AJ35" s="245"/>
      <c r="AK35" s="1120" t="s">
        <v>505</v>
      </c>
      <c r="AL35" s="1121"/>
      <c r="AM35" s="1121"/>
      <c r="AN35" s="1122"/>
      <c r="AO35" s="295">
        <v>726486</v>
      </c>
      <c r="AP35" s="295">
        <v>10434</v>
      </c>
      <c r="AQ35" s="296">
        <v>11775</v>
      </c>
      <c r="AR35" s="297">
        <v>-11.4</v>
      </c>
    </row>
    <row r="36" spans="1:46" ht="27" customHeight="1" x14ac:dyDescent="0.2">
      <c r="A36" s="249"/>
      <c r="B36" s="245"/>
      <c r="C36" s="245"/>
      <c r="D36" s="245"/>
      <c r="E36" s="245"/>
      <c r="F36" s="245"/>
      <c r="G36" s="245"/>
      <c r="H36" s="245"/>
      <c r="I36" s="245"/>
      <c r="J36" s="245"/>
      <c r="K36" s="245"/>
      <c r="L36" s="245"/>
      <c r="M36" s="245"/>
      <c r="N36" s="245"/>
      <c r="O36" s="245"/>
      <c r="P36" s="245"/>
      <c r="Q36" s="245"/>
      <c r="R36" s="245"/>
      <c r="S36" s="245"/>
      <c r="T36" s="245"/>
      <c r="U36" s="245"/>
      <c r="V36" s="245"/>
      <c r="W36" s="245"/>
      <c r="X36" s="245"/>
      <c r="Y36" s="245"/>
      <c r="Z36" s="245"/>
      <c r="AA36" s="245"/>
      <c r="AB36" s="245"/>
      <c r="AC36" s="245"/>
      <c r="AD36" s="245"/>
      <c r="AE36" s="245"/>
      <c r="AF36" s="245"/>
      <c r="AG36" s="245"/>
      <c r="AH36" s="245"/>
      <c r="AI36" s="245"/>
      <c r="AJ36" s="245"/>
      <c r="AK36" s="1120" t="s">
        <v>506</v>
      </c>
      <c r="AL36" s="1121"/>
      <c r="AM36" s="1121"/>
      <c r="AN36" s="1122"/>
      <c r="AO36" s="295">
        <v>7465</v>
      </c>
      <c r="AP36" s="295">
        <v>107</v>
      </c>
      <c r="AQ36" s="296">
        <v>2188</v>
      </c>
      <c r="AR36" s="297">
        <v>-95.1</v>
      </c>
    </row>
    <row r="37" spans="1:46" ht="13.5" customHeight="1" x14ac:dyDescent="0.2">
      <c r="A37" s="249"/>
      <c r="B37" s="245"/>
      <c r="C37" s="245"/>
      <c r="D37" s="245"/>
      <c r="E37" s="245"/>
      <c r="F37" s="245"/>
      <c r="G37" s="245"/>
      <c r="H37" s="245"/>
      <c r="I37" s="245"/>
      <c r="J37" s="245"/>
      <c r="K37" s="245"/>
      <c r="L37" s="245"/>
      <c r="M37" s="245"/>
      <c r="N37" s="245"/>
      <c r="O37" s="245"/>
      <c r="P37" s="245"/>
      <c r="Q37" s="245"/>
      <c r="R37" s="245"/>
      <c r="S37" s="245"/>
      <c r="T37" s="245"/>
      <c r="U37" s="245"/>
      <c r="V37" s="245"/>
      <c r="W37" s="245"/>
      <c r="X37" s="245"/>
      <c r="Y37" s="245"/>
      <c r="Z37" s="245"/>
      <c r="AA37" s="245"/>
      <c r="AB37" s="245"/>
      <c r="AC37" s="245"/>
      <c r="AD37" s="245"/>
      <c r="AE37" s="245"/>
      <c r="AF37" s="245"/>
      <c r="AG37" s="245"/>
      <c r="AH37" s="245"/>
      <c r="AI37" s="245"/>
      <c r="AJ37" s="245"/>
      <c r="AK37" s="1120" t="s">
        <v>507</v>
      </c>
      <c r="AL37" s="1121"/>
      <c r="AM37" s="1121"/>
      <c r="AN37" s="1122"/>
      <c r="AO37" s="295">
        <v>46577</v>
      </c>
      <c r="AP37" s="295">
        <v>669</v>
      </c>
      <c r="AQ37" s="296">
        <v>531</v>
      </c>
      <c r="AR37" s="297">
        <v>26</v>
      </c>
    </row>
    <row r="38" spans="1:46" ht="27" customHeight="1" x14ac:dyDescent="0.2">
      <c r="A38" s="249"/>
      <c r="B38" s="245"/>
      <c r="C38" s="245"/>
      <c r="D38" s="245"/>
      <c r="E38" s="245"/>
      <c r="F38" s="245"/>
      <c r="G38" s="245"/>
      <c r="H38" s="245"/>
      <c r="I38" s="245"/>
      <c r="J38" s="245"/>
      <c r="K38" s="245"/>
      <c r="L38" s="245"/>
      <c r="M38" s="245"/>
      <c r="N38" s="245"/>
      <c r="O38" s="245"/>
      <c r="P38" s="245"/>
      <c r="Q38" s="245"/>
      <c r="R38" s="245"/>
      <c r="S38" s="245"/>
      <c r="T38" s="245"/>
      <c r="U38" s="245"/>
      <c r="V38" s="245"/>
      <c r="W38" s="245"/>
      <c r="X38" s="245"/>
      <c r="Y38" s="245"/>
      <c r="Z38" s="245"/>
      <c r="AA38" s="245"/>
      <c r="AB38" s="245"/>
      <c r="AC38" s="245"/>
      <c r="AD38" s="245"/>
      <c r="AE38" s="245"/>
      <c r="AF38" s="245"/>
      <c r="AG38" s="245"/>
      <c r="AH38" s="245"/>
      <c r="AI38" s="245"/>
      <c r="AJ38" s="245"/>
      <c r="AK38" s="1123" t="s">
        <v>508</v>
      </c>
      <c r="AL38" s="1124"/>
      <c r="AM38" s="1124"/>
      <c r="AN38" s="1125"/>
      <c r="AO38" s="298" t="s">
        <v>489</v>
      </c>
      <c r="AP38" s="298" t="s">
        <v>489</v>
      </c>
      <c r="AQ38" s="299">
        <v>1</v>
      </c>
      <c r="AR38" s="287" t="s">
        <v>489</v>
      </c>
      <c r="AS38" s="294"/>
    </row>
    <row r="39" spans="1:46" ht="13.2" x14ac:dyDescent="0.2">
      <c r="A39" s="249"/>
      <c r="B39" s="245"/>
      <c r="C39" s="245"/>
      <c r="D39" s="245"/>
      <c r="E39" s="245"/>
      <c r="F39" s="245"/>
      <c r="G39" s="245"/>
      <c r="H39" s="245"/>
      <c r="I39" s="245"/>
      <c r="J39" s="245"/>
      <c r="K39" s="245"/>
      <c r="L39" s="245"/>
      <c r="M39" s="245"/>
      <c r="N39" s="245"/>
      <c r="O39" s="245"/>
      <c r="P39" s="245"/>
      <c r="Q39" s="245"/>
      <c r="R39" s="245"/>
      <c r="S39" s="245"/>
      <c r="T39" s="245"/>
      <c r="U39" s="245"/>
      <c r="V39" s="245"/>
      <c r="W39" s="245"/>
      <c r="X39" s="245"/>
      <c r="Y39" s="245"/>
      <c r="Z39" s="245"/>
      <c r="AA39" s="245"/>
      <c r="AB39" s="245"/>
      <c r="AC39" s="245"/>
      <c r="AD39" s="245"/>
      <c r="AE39" s="245"/>
      <c r="AF39" s="245"/>
      <c r="AG39" s="245"/>
      <c r="AH39" s="245"/>
      <c r="AI39" s="245"/>
      <c r="AJ39" s="245"/>
      <c r="AK39" s="1123" t="s">
        <v>509</v>
      </c>
      <c r="AL39" s="1124"/>
      <c r="AM39" s="1124"/>
      <c r="AN39" s="1125"/>
      <c r="AO39" s="295">
        <v>-455472</v>
      </c>
      <c r="AP39" s="295">
        <v>-6542</v>
      </c>
      <c r="AQ39" s="296">
        <v>-5414</v>
      </c>
      <c r="AR39" s="297">
        <v>20.8</v>
      </c>
      <c r="AS39" s="294"/>
    </row>
    <row r="40" spans="1:46" ht="27" customHeight="1" x14ac:dyDescent="0.2">
      <c r="A40" s="249"/>
      <c r="B40" s="245"/>
      <c r="C40" s="245"/>
      <c r="D40" s="245"/>
      <c r="E40" s="245"/>
      <c r="F40" s="245"/>
      <c r="G40" s="245"/>
      <c r="H40" s="245"/>
      <c r="I40" s="245"/>
      <c r="J40" s="245"/>
      <c r="K40" s="245"/>
      <c r="L40" s="245"/>
      <c r="M40" s="245"/>
      <c r="N40" s="245"/>
      <c r="O40" s="245"/>
      <c r="P40" s="245"/>
      <c r="Q40" s="245"/>
      <c r="R40" s="245"/>
      <c r="S40" s="245"/>
      <c r="T40" s="245"/>
      <c r="U40" s="245"/>
      <c r="V40" s="245"/>
      <c r="W40" s="245"/>
      <c r="X40" s="245"/>
      <c r="Y40" s="245"/>
      <c r="Z40" s="245"/>
      <c r="AA40" s="245"/>
      <c r="AB40" s="245"/>
      <c r="AC40" s="245"/>
      <c r="AD40" s="245"/>
      <c r="AE40" s="245"/>
      <c r="AF40" s="245"/>
      <c r="AG40" s="245"/>
      <c r="AH40" s="245"/>
      <c r="AI40" s="245"/>
      <c r="AJ40" s="245"/>
      <c r="AK40" s="1120" t="s">
        <v>510</v>
      </c>
      <c r="AL40" s="1121"/>
      <c r="AM40" s="1121"/>
      <c r="AN40" s="1122"/>
      <c r="AO40" s="295">
        <v>-2183510</v>
      </c>
      <c r="AP40" s="295">
        <v>-31361</v>
      </c>
      <c r="AQ40" s="296">
        <v>-35360</v>
      </c>
      <c r="AR40" s="297">
        <v>-11.3</v>
      </c>
      <c r="AS40" s="294"/>
    </row>
    <row r="41" spans="1:46" ht="13.2" x14ac:dyDescent="0.2">
      <c r="A41" s="249"/>
      <c r="B41" s="245"/>
      <c r="C41" s="245"/>
      <c r="D41" s="245"/>
      <c r="E41" s="245"/>
      <c r="F41" s="245"/>
      <c r="G41" s="245"/>
      <c r="H41" s="245"/>
      <c r="I41" s="245"/>
      <c r="J41" s="245"/>
      <c r="K41" s="245"/>
      <c r="L41" s="245"/>
      <c r="M41" s="245"/>
      <c r="N41" s="245"/>
      <c r="O41" s="245"/>
      <c r="P41" s="245"/>
      <c r="Q41" s="245"/>
      <c r="R41" s="245"/>
      <c r="S41" s="245"/>
      <c r="T41" s="245"/>
      <c r="U41" s="245"/>
      <c r="V41" s="245"/>
      <c r="W41" s="245"/>
      <c r="X41" s="245"/>
      <c r="Y41" s="245"/>
      <c r="Z41" s="245"/>
      <c r="AA41" s="245"/>
      <c r="AB41" s="245"/>
      <c r="AC41" s="245"/>
      <c r="AD41" s="245"/>
      <c r="AE41" s="245"/>
      <c r="AF41" s="245"/>
      <c r="AG41" s="245"/>
      <c r="AH41" s="245"/>
      <c r="AI41" s="245"/>
      <c r="AJ41" s="245"/>
      <c r="AK41" s="1126" t="s">
        <v>287</v>
      </c>
      <c r="AL41" s="1127"/>
      <c r="AM41" s="1127"/>
      <c r="AN41" s="1128"/>
      <c r="AO41" s="295">
        <v>822383</v>
      </c>
      <c r="AP41" s="295">
        <v>11812</v>
      </c>
      <c r="AQ41" s="296">
        <v>15207</v>
      </c>
      <c r="AR41" s="297">
        <v>-22.3</v>
      </c>
      <c r="AS41" s="294"/>
    </row>
    <row r="42" spans="1:46" ht="13.2" x14ac:dyDescent="0.2">
      <c r="A42" s="249"/>
      <c r="B42" s="245"/>
      <c r="C42" s="245"/>
      <c r="D42" s="245"/>
      <c r="E42" s="245"/>
      <c r="F42" s="245"/>
      <c r="G42" s="245"/>
      <c r="H42" s="245"/>
      <c r="I42" s="245"/>
      <c r="J42" s="245"/>
      <c r="K42" s="245"/>
      <c r="L42" s="245"/>
      <c r="M42" s="245"/>
      <c r="N42" s="245"/>
      <c r="O42" s="245"/>
      <c r="P42" s="245"/>
      <c r="Q42" s="245"/>
      <c r="R42" s="245"/>
      <c r="S42" s="245"/>
      <c r="T42" s="245"/>
      <c r="U42" s="245"/>
      <c r="V42" s="245"/>
      <c r="W42" s="245"/>
      <c r="X42" s="245"/>
      <c r="Y42" s="245"/>
      <c r="Z42" s="245"/>
      <c r="AA42" s="245"/>
      <c r="AB42" s="245"/>
      <c r="AC42" s="245"/>
      <c r="AD42" s="245"/>
      <c r="AE42" s="245"/>
      <c r="AF42" s="245"/>
      <c r="AG42" s="245"/>
      <c r="AH42" s="245"/>
      <c r="AI42" s="245"/>
      <c r="AJ42" s="245"/>
      <c r="AK42" s="300"/>
      <c r="AL42" s="245"/>
      <c r="AM42" s="245"/>
      <c r="AN42" s="245"/>
      <c r="AO42" s="245"/>
      <c r="AP42" s="245"/>
      <c r="AQ42" s="271"/>
      <c r="AR42" s="271"/>
      <c r="AS42" s="294"/>
    </row>
    <row r="43" spans="1:46" ht="13.2" x14ac:dyDescent="0.2">
      <c r="A43" s="249"/>
      <c r="B43" s="245"/>
      <c r="C43" s="245"/>
      <c r="D43" s="245"/>
      <c r="E43" s="245"/>
      <c r="F43" s="245"/>
      <c r="G43" s="245"/>
      <c r="H43" s="245"/>
      <c r="I43" s="245"/>
      <c r="J43" s="245"/>
      <c r="K43" s="245"/>
      <c r="L43" s="245"/>
      <c r="M43" s="245"/>
      <c r="N43" s="245"/>
      <c r="O43" s="245"/>
      <c r="P43" s="245"/>
      <c r="Q43" s="245"/>
      <c r="R43" s="245"/>
      <c r="S43" s="245"/>
      <c r="T43" s="245"/>
      <c r="U43" s="245"/>
      <c r="V43" s="245"/>
      <c r="W43" s="245"/>
      <c r="X43" s="245"/>
      <c r="Y43" s="245"/>
      <c r="Z43" s="245"/>
      <c r="AA43" s="245"/>
      <c r="AB43" s="245"/>
      <c r="AC43" s="245"/>
      <c r="AD43" s="245"/>
      <c r="AE43" s="245"/>
      <c r="AF43" s="245"/>
      <c r="AG43" s="245"/>
      <c r="AH43" s="245"/>
      <c r="AI43" s="245"/>
      <c r="AJ43" s="245"/>
      <c r="AK43" s="245"/>
      <c r="AL43" s="245"/>
      <c r="AM43" s="245"/>
      <c r="AN43" s="245"/>
      <c r="AO43" s="245"/>
      <c r="AP43" s="301"/>
      <c r="AQ43" s="271"/>
      <c r="AR43" s="245"/>
      <c r="AS43" s="294"/>
    </row>
    <row r="44" spans="1:46" ht="13.2" x14ac:dyDescent="0.2">
      <c r="A44" s="249"/>
      <c r="B44" s="245"/>
      <c r="C44" s="245"/>
      <c r="D44" s="245"/>
      <c r="E44" s="245"/>
      <c r="F44" s="245"/>
      <c r="G44" s="245"/>
      <c r="H44" s="245"/>
      <c r="I44" s="245"/>
      <c r="J44" s="245"/>
      <c r="K44" s="245"/>
      <c r="L44" s="245"/>
      <c r="M44" s="245"/>
      <c r="N44" s="245"/>
      <c r="O44" s="245"/>
      <c r="P44" s="245"/>
      <c r="Q44" s="245"/>
      <c r="R44" s="245"/>
      <c r="S44" s="245"/>
      <c r="T44" s="245"/>
      <c r="U44" s="245"/>
      <c r="V44" s="245"/>
      <c r="W44" s="245"/>
      <c r="X44" s="245"/>
      <c r="Y44" s="245"/>
      <c r="Z44" s="245"/>
      <c r="AA44" s="245"/>
      <c r="AB44" s="245"/>
      <c r="AC44" s="245"/>
      <c r="AD44" s="245"/>
      <c r="AE44" s="245"/>
      <c r="AF44" s="245"/>
      <c r="AG44" s="245"/>
      <c r="AH44" s="245"/>
      <c r="AI44" s="245"/>
      <c r="AJ44" s="245"/>
      <c r="AK44" s="245"/>
      <c r="AL44" s="245"/>
      <c r="AM44" s="245"/>
      <c r="AN44" s="245"/>
      <c r="AO44" s="245"/>
      <c r="AP44" s="245"/>
      <c r="AQ44" s="271"/>
      <c r="AR44" s="245"/>
    </row>
    <row r="45" spans="1:46" ht="13.2" x14ac:dyDescent="0.2">
      <c r="A45" s="247"/>
      <c r="B45" s="247"/>
      <c r="C45" s="247"/>
      <c r="D45" s="247"/>
      <c r="E45" s="247"/>
      <c r="F45" s="247"/>
      <c r="G45" s="247"/>
      <c r="H45" s="247"/>
      <c r="I45" s="247"/>
      <c r="J45" s="247"/>
      <c r="K45" s="247"/>
      <c r="L45" s="247"/>
      <c r="M45" s="247"/>
      <c r="N45" s="247"/>
      <c r="O45" s="247"/>
      <c r="P45" s="247"/>
      <c r="Q45" s="247"/>
      <c r="R45" s="247"/>
      <c r="S45" s="247"/>
      <c r="T45" s="247"/>
      <c r="U45" s="247"/>
      <c r="V45" s="247"/>
      <c r="W45" s="247"/>
      <c r="X45" s="247"/>
      <c r="Y45" s="247"/>
      <c r="Z45" s="247"/>
      <c r="AA45" s="247"/>
      <c r="AB45" s="247"/>
      <c r="AC45" s="247"/>
      <c r="AD45" s="247"/>
      <c r="AE45" s="247"/>
      <c r="AF45" s="247"/>
      <c r="AG45" s="247"/>
      <c r="AH45" s="247"/>
      <c r="AI45" s="247"/>
      <c r="AJ45" s="247"/>
      <c r="AK45" s="247"/>
      <c r="AL45" s="247"/>
      <c r="AM45" s="247"/>
      <c r="AN45" s="247"/>
      <c r="AO45" s="247"/>
      <c r="AP45" s="247"/>
      <c r="AQ45" s="302"/>
      <c r="AR45" s="247"/>
      <c r="AS45" s="247"/>
      <c r="AT45" s="245"/>
    </row>
    <row r="46" spans="1:46" ht="13.2" x14ac:dyDescent="0.2">
      <c r="A46" s="303"/>
      <c r="B46" s="303"/>
      <c r="C46" s="303"/>
      <c r="D46" s="303"/>
      <c r="E46" s="303"/>
      <c r="F46" s="303"/>
      <c r="G46" s="303"/>
      <c r="H46" s="303"/>
      <c r="I46" s="303"/>
      <c r="J46" s="303"/>
      <c r="K46" s="303"/>
      <c r="L46" s="303"/>
      <c r="M46" s="303"/>
      <c r="N46" s="303"/>
      <c r="O46" s="303"/>
      <c r="P46" s="303"/>
      <c r="Q46" s="303"/>
      <c r="R46" s="303"/>
      <c r="S46" s="303"/>
      <c r="T46" s="303"/>
      <c r="U46" s="303"/>
      <c r="V46" s="303"/>
      <c r="W46" s="303"/>
      <c r="X46" s="303"/>
      <c r="Y46" s="303"/>
      <c r="Z46" s="303"/>
      <c r="AA46" s="303"/>
      <c r="AB46" s="303"/>
      <c r="AC46" s="303"/>
      <c r="AD46" s="303"/>
      <c r="AE46" s="303"/>
      <c r="AF46" s="303"/>
      <c r="AG46" s="303"/>
      <c r="AH46" s="303"/>
      <c r="AI46" s="303"/>
      <c r="AJ46" s="303"/>
      <c r="AK46" s="303"/>
      <c r="AL46" s="303"/>
      <c r="AM46" s="303"/>
      <c r="AN46" s="303"/>
      <c r="AO46" s="303"/>
      <c r="AP46" s="303"/>
      <c r="AQ46" s="303"/>
      <c r="AR46" s="303"/>
      <c r="AS46" s="303"/>
      <c r="AT46" s="245"/>
    </row>
    <row r="47" spans="1:46" ht="17.25" customHeight="1" x14ac:dyDescent="0.2">
      <c r="A47" s="304" t="s">
        <v>511</v>
      </c>
      <c r="B47" s="245"/>
      <c r="C47" s="245"/>
      <c r="D47" s="245"/>
      <c r="E47" s="245"/>
      <c r="F47" s="245"/>
      <c r="G47" s="245"/>
      <c r="H47" s="245"/>
      <c r="I47" s="245"/>
      <c r="J47" s="245"/>
      <c r="K47" s="245"/>
      <c r="L47" s="245"/>
      <c r="M47" s="245"/>
      <c r="N47" s="245"/>
      <c r="O47" s="245"/>
      <c r="P47" s="245"/>
      <c r="Q47" s="245"/>
      <c r="R47" s="245"/>
      <c r="S47" s="245"/>
      <c r="T47" s="245"/>
      <c r="U47" s="245"/>
      <c r="V47" s="245"/>
      <c r="W47" s="245"/>
      <c r="X47" s="245"/>
      <c r="Y47" s="245"/>
      <c r="Z47" s="245"/>
      <c r="AA47" s="245"/>
      <c r="AB47" s="245"/>
      <c r="AC47" s="245"/>
      <c r="AD47" s="245"/>
      <c r="AE47" s="245"/>
      <c r="AF47" s="245"/>
      <c r="AG47" s="245"/>
      <c r="AH47" s="245"/>
      <c r="AI47" s="245"/>
      <c r="AJ47" s="245"/>
      <c r="AK47" s="245"/>
      <c r="AL47" s="245"/>
      <c r="AM47" s="245"/>
      <c r="AN47" s="245"/>
      <c r="AO47" s="245"/>
      <c r="AP47" s="245"/>
      <c r="AQ47" s="245"/>
      <c r="AR47" s="245"/>
    </row>
    <row r="48" spans="1:46" ht="13.2" x14ac:dyDescent="0.2">
      <c r="A48" s="249"/>
      <c r="B48" s="245"/>
      <c r="C48" s="245"/>
      <c r="D48" s="245"/>
      <c r="E48" s="245"/>
      <c r="F48" s="245"/>
      <c r="G48" s="245"/>
      <c r="H48" s="245"/>
      <c r="I48" s="245"/>
      <c r="J48" s="245"/>
      <c r="K48" s="245"/>
      <c r="L48" s="245"/>
      <c r="M48" s="245"/>
      <c r="N48" s="245"/>
      <c r="O48" s="245"/>
      <c r="P48" s="245"/>
      <c r="Q48" s="245"/>
      <c r="R48" s="245"/>
      <c r="S48" s="245"/>
      <c r="T48" s="245"/>
      <c r="U48" s="245"/>
      <c r="V48" s="245"/>
      <c r="W48" s="245"/>
      <c r="X48" s="245"/>
      <c r="Y48" s="245"/>
      <c r="Z48" s="245"/>
      <c r="AA48" s="245"/>
      <c r="AB48" s="245"/>
      <c r="AC48" s="245"/>
      <c r="AD48" s="245"/>
      <c r="AE48" s="245"/>
      <c r="AF48" s="245"/>
      <c r="AG48" s="245"/>
      <c r="AH48" s="245"/>
      <c r="AI48" s="245"/>
      <c r="AJ48" s="245"/>
      <c r="AK48" s="305" t="s">
        <v>512</v>
      </c>
      <c r="AL48" s="305"/>
      <c r="AM48" s="305"/>
      <c r="AN48" s="305"/>
      <c r="AO48" s="305"/>
      <c r="AP48" s="305"/>
      <c r="AQ48" s="306"/>
      <c r="AR48" s="305"/>
    </row>
    <row r="49" spans="1:44" ht="13.5" customHeight="1" x14ac:dyDescent="0.2">
      <c r="A49" s="249"/>
      <c r="B49" s="245"/>
      <c r="C49" s="245"/>
      <c r="D49" s="245"/>
      <c r="E49" s="245"/>
      <c r="F49" s="245"/>
      <c r="G49" s="245"/>
      <c r="H49" s="245"/>
      <c r="I49" s="245"/>
      <c r="J49" s="245"/>
      <c r="K49" s="245"/>
      <c r="L49" s="245"/>
      <c r="M49" s="245"/>
      <c r="N49" s="245"/>
      <c r="O49" s="245"/>
      <c r="P49" s="245"/>
      <c r="Q49" s="245"/>
      <c r="R49" s="245"/>
      <c r="S49" s="245"/>
      <c r="T49" s="245"/>
      <c r="U49" s="245"/>
      <c r="V49" s="245"/>
      <c r="W49" s="245"/>
      <c r="X49" s="245"/>
      <c r="Y49" s="245"/>
      <c r="Z49" s="245"/>
      <c r="AA49" s="245"/>
      <c r="AB49" s="245"/>
      <c r="AC49" s="245"/>
      <c r="AD49" s="245"/>
      <c r="AE49" s="245"/>
      <c r="AF49" s="245"/>
      <c r="AG49" s="245"/>
      <c r="AH49" s="245"/>
      <c r="AI49" s="245"/>
      <c r="AJ49" s="245"/>
      <c r="AK49" s="307"/>
      <c r="AL49" s="308"/>
      <c r="AM49" s="1113" t="s">
        <v>480</v>
      </c>
      <c r="AN49" s="1115" t="s">
        <v>513</v>
      </c>
      <c r="AO49" s="1116"/>
      <c r="AP49" s="1116"/>
      <c r="AQ49" s="1116"/>
      <c r="AR49" s="1117"/>
    </row>
    <row r="50" spans="1:44" ht="13.2" x14ac:dyDescent="0.2">
      <c r="A50" s="249"/>
      <c r="B50" s="245"/>
      <c r="C50" s="245"/>
      <c r="D50" s="245"/>
      <c r="E50" s="245"/>
      <c r="F50" s="245"/>
      <c r="G50" s="245"/>
      <c r="H50" s="245"/>
      <c r="I50" s="245"/>
      <c r="J50" s="245"/>
      <c r="K50" s="245"/>
      <c r="L50" s="245"/>
      <c r="M50" s="245"/>
      <c r="N50" s="245"/>
      <c r="O50" s="245"/>
      <c r="P50" s="245"/>
      <c r="Q50" s="245"/>
      <c r="R50" s="245"/>
      <c r="S50" s="245"/>
      <c r="T50" s="245"/>
      <c r="U50" s="245"/>
      <c r="V50" s="245"/>
      <c r="W50" s="245"/>
      <c r="X50" s="245"/>
      <c r="Y50" s="245"/>
      <c r="Z50" s="245"/>
      <c r="AA50" s="245"/>
      <c r="AB50" s="245"/>
      <c r="AC50" s="245"/>
      <c r="AD50" s="245"/>
      <c r="AE50" s="245"/>
      <c r="AF50" s="245"/>
      <c r="AG50" s="245"/>
      <c r="AH50" s="245"/>
      <c r="AI50" s="245"/>
      <c r="AJ50" s="245"/>
      <c r="AK50" s="309"/>
      <c r="AL50" s="310"/>
      <c r="AM50" s="1114"/>
      <c r="AN50" s="311" t="s">
        <v>514</v>
      </c>
      <c r="AO50" s="312" t="s">
        <v>515</v>
      </c>
      <c r="AP50" s="313" t="s">
        <v>516</v>
      </c>
      <c r="AQ50" s="314" t="s">
        <v>517</v>
      </c>
      <c r="AR50" s="315" t="s">
        <v>518</v>
      </c>
    </row>
    <row r="51" spans="1:44" ht="13.2" x14ac:dyDescent="0.2">
      <c r="A51" s="249"/>
      <c r="B51" s="245"/>
      <c r="C51" s="245"/>
      <c r="D51" s="245"/>
      <c r="E51" s="245"/>
      <c r="F51" s="245"/>
      <c r="G51" s="245"/>
      <c r="H51" s="245"/>
      <c r="I51" s="245"/>
      <c r="J51" s="245"/>
      <c r="K51" s="245"/>
      <c r="L51" s="245"/>
      <c r="M51" s="245"/>
      <c r="N51" s="245"/>
      <c r="O51" s="245"/>
      <c r="P51" s="245"/>
      <c r="Q51" s="245"/>
      <c r="R51" s="245"/>
      <c r="S51" s="245"/>
      <c r="T51" s="245"/>
      <c r="U51" s="245"/>
      <c r="V51" s="245"/>
      <c r="W51" s="245"/>
      <c r="X51" s="245"/>
      <c r="Y51" s="245"/>
      <c r="Z51" s="245"/>
      <c r="AA51" s="245"/>
      <c r="AB51" s="245"/>
      <c r="AC51" s="245"/>
      <c r="AD51" s="245"/>
      <c r="AE51" s="245"/>
      <c r="AF51" s="245"/>
      <c r="AG51" s="245"/>
      <c r="AH51" s="245"/>
      <c r="AI51" s="245"/>
      <c r="AJ51" s="245"/>
      <c r="AK51" s="307" t="s">
        <v>519</v>
      </c>
      <c r="AL51" s="308"/>
      <c r="AM51" s="316">
        <v>2967110</v>
      </c>
      <c r="AN51" s="317">
        <v>42630</v>
      </c>
      <c r="AO51" s="318">
        <v>-29.6</v>
      </c>
      <c r="AP51" s="319">
        <v>70329</v>
      </c>
      <c r="AQ51" s="320">
        <v>0.2</v>
      </c>
      <c r="AR51" s="321">
        <v>-29.8</v>
      </c>
    </row>
    <row r="52" spans="1:44" ht="13.2" x14ac:dyDescent="0.2">
      <c r="A52" s="249"/>
      <c r="B52" s="245"/>
      <c r="C52" s="245"/>
      <c r="D52" s="245"/>
      <c r="E52" s="245"/>
      <c r="F52" s="245"/>
      <c r="G52" s="245"/>
      <c r="H52" s="245"/>
      <c r="I52" s="245"/>
      <c r="J52" s="245"/>
      <c r="K52" s="245"/>
      <c r="L52" s="245"/>
      <c r="M52" s="245"/>
      <c r="N52" s="245"/>
      <c r="O52" s="245"/>
      <c r="P52" s="245"/>
      <c r="Q52" s="245"/>
      <c r="R52" s="245"/>
      <c r="S52" s="245"/>
      <c r="T52" s="245"/>
      <c r="U52" s="245"/>
      <c r="V52" s="245"/>
      <c r="W52" s="245"/>
      <c r="X52" s="245"/>
      <c r="Y52" s="245"/>
      <c r="Z52" s="245"/>
      <c r="AA52" s="245"/>
      <c r="AB52" s="245"/>
      <c r="AC52" s="245"/>
      <c r="AD52" s="245"/>
      <c r="AE52" s="245"/>
      <c r="AF52" s="245"/>
      <c r="AG52" s="245"/>
      <c r="AH52" s="245"/>
      <c r="AI52" s="245"/>
      <c r="AJ52" s="245"/>
      <c r="AK52" s="322"/>
      <c r="AL52" s="323" t="s">
        <v>520</v>
      </c>
      <c r="AM52" s="324">
        <v>1848478</v>
      </c>
      <c r="AN52" s="325">
        <v>26558</v>
      </c>
      <c r="AO52" s="326">
        <v>8.4</v>
      </c>
      <c r="AP52" s="327">
        <v>39403</v>
      </c>
      <c r="AQ52" s="328">
        <v>9.1</v>
      </c>
      <c r="AR52" s="329">
        <v>-0.7</v>
      </c>
    </row>
    <row r="53" spans="1:44" ht="13.2" x14ac:dyDescent="0.2">
      <c r="A53" s="249"/>
      <c r="B53" s="245"/>
      <c r="C53" s="245"/>
      <c r="D53" s="245"/>
      <c r="E53" s="245"/>
      <c r="F53" s="245"/>
      <c r="G53" s="245"/>
      <c r="H53" s="245"/>
      <c r="I53" s="245"/>
      <c r="J53" s="245"/>
      <c r="K53" s="245"/>
      <c r="L53" s="245"/>
      <c r="M53" s="245"/>
      <c r="N53" s="245"/>
      <c r="O53" s="245"/>
      <c r="P53" s="245"/>
      <c r="Q53" s="245"/>
      <c r="R53" s="245"/>
      <c r="S53" s="245"/>
      <c r="T53" s="245"/>
      <c r="U53" s="245"/>
      <c r="V53" s="245"/>
      <c r="W53" s="245"/>
      <c r="X53" s="245"/>
      <c r="Y53" s="245"/>
      <c r="Z53" s="245"/>
      <c r="AA53" s="245"/>
      <c r="AB53" s="245"/>
      <c r="AC53" s="245"/>
      <c r="AD53" s="245"/>
      <c r="AE53" s="245"/>
      <c r="AF53" s="245"/>
      <c r="AG53" s="245"/>
      <c r="AH53" s="245"/>
      <c r="AI53" s="245"/>
      <c r="AJ53" s="245"/>
      <c r="AK53" s="307" t="s">
        <v>521</v>
      </c>
      <c r="AL53" s="308"/>
      <c r="AM53" s="316">
        <v>2236624</v>
      </c>
      <c r="AN53" s="317">
        <v>32026</v>
      </c>
      <c r="AO53" s="318">
        <v>-24.9</v>
      </c>
      <c r="AP53" s="319">
        <v>54225</v>
      </c>
      <c r="AQ53" s="320">
        <v>-22.9</v>
      </c>
      <c r="AR53" s="321">
        <v>-2</v>
      </c>
    </row>
    <row r="54" spans="1:44" ht="13.2" x14ac:dyDescent="0.2">
      <c r="A54" s="249"/>
      <c r="B54" s="245"/>
      <c r="C54" s="245"/>
      <c r="D54" s="245"/>
      <c r="E54" s="245"/>
      <c r="F54" s="245"/>
      <c r="G54" s="245"/>
      <c r="H54" s="245"/>
      <c r="I54" s="245"/>
      <c r="J54" s="245"/>
      <c r="K54" s="245"/>
      <c r="L54" s="245"/>
      <c r="M54" s="245"/>
      <c r="N54" s="245"/>
      <c r="O54" s="245"/>
      <c r="P54" s="245"/>
      <c r="Q54" s="245"/>
      <c r="R54" s="245"/>
      <c r="S54" s="245"/>
      <c r="T54" s="245"/>
      <c r="U54" s="245"/>
      <c r="V54" s="245"/>
      <c r="W54" s="245"/>
      <c r="X54" s="245"/>
      <c r="Y54" s="245"/>
      <c r="Z54" s="245"/>
      <c r="AA54" s="245"/>
      <c r="AB54" s="245"/>
      <c r="AC54" s="245"/>
      <c r="AD54" s="245"/>
      <c r="AE54" s="245"/>
      <c r="AF54" s="245"/>
      <c r="AG54" s="245"/>
      <c r="AH54" s="245"/>
      <c r="AI54" s="245"/>
      <c r="AJ54" s="245"/>
      <c r="AK54" s="322"/>
      <c r="AL54" s="323" t="s">
        <v>520</v>
      </c>
      <c r="AM54" s="324">
        <v>1769241</v>
      </c>
      <c r="AN54" s="325">
        <v>25334</v>
      </c>
      <c r="AO54" s="326">
        <v>-4.5999999999999996</v>
      </c>
      <c r="AP54" s="327">
        <v>27337</v>
      </c>
      <c r="AQ54" s="328">
        <v>-30.6</v>
      </c>
      <c r="AR54" s="329">
        <v>26</v>
      </c>
    </row>
    <row r="55" spans="1:44" ht="13.2" x14ac:dyDescent="0.2">
      <c r="A55" s="249"/>
      <c r="B55" s="245"/>
      <c r="C55" s="245"/>
      <c r="D55" s="245"/>
      <c r="E55" s="245"/>
      <c r="F55" s="245"/>
      <c r="G55" s="245"/>
      <c r="H55" s="245"/>
      <c r="I55" s="245"/>
      <c r="J55" s="245"/>
      <c r="K55" s="245"/>
      <c r="L55" s="245"/>
      <c r="M55" s="245"/>
      <c r="N55" s="245"/>
      <c r="O55" s="245"/>
      <c r="P55" s="245"/>
      <c r="Q55" s="245"/>
      <c r="R55" s="245"/>
      <c r="S55" s="245"/>
      <c r="T55" s="245"/>
      <c r="U55" s="245"/>
      <c r="V55" s="245"/>
      <c r="W55" s="245"/>
      <c r="X55" s="245"/>
      <c r="Y55" s="245"/>
      <c r="Z55" s="245"/>
      <c r="AA55" s="245"/>
      <c r="AB55" s="245"/>
      <c r="AC55" s="245"/>
      <c r="AD55" s="245"/>
      <c r="AE55" s="245"/>
      <c r="AF55" s="245"/>
      <c r="AG55" s="245"/>
      <c r="AH55" s="245"/>
      <c r="AI55" s="245"/>
      <c r="AJ55" s="245"/>
      <c r="AK55" s="307" t="s">
        <v>522</v>
      </c>
      <c r="AL55" s="308"/>
      <c r="AM55" s="316">
        <v>4778143</v>
      </c>
      <c r="AN55" s="317">
        <v>68575</v>
      </c>
      <c r="AO55" s="318">
        <v>114.1</v>
      </c>
      <c r="AP55" s="319">
        <v>54016</v>
      </c>
      <c r="AQ55" s="320">
        <v>-0.4</v>
      </c>
      <c r="AR55" s="321">
        <v>114.5</v>
      </c>
    </row>
    <row r="56" spans="1:44" ht="13.2" x14ac:dyDescent="0.2">
      <c r="A56" s="249"/>
      <c r="B56" s="245"/>
      <c r="C56" s="245"/>
      <c r="D56" s="245"/>
      <c r="E56" s="245"/>
      <c r="F56" s="245"/>
      <c r="G56" s="245"/>
      <c r="H56" s="245"/>
      <c r="I56" s="245"/>
      <c r="J56" s="245"/>
      <c r="K56" s="245"/>
      <c r="L56" s="245"/>
      <c r="M56" s="245"/>
      <c r="N56" s="245"/>
      <c r="O56" s="245"/>
      <c r="P56" s="245"/>
      <c r="Q56" s="245"/>
      <c r="R56" s="245"/>
      <c r="S56" s="245"/>
      <c r="T56" s="245"/>
      <c r="U56" s="245"/>
      <c r="V56" s="245"/>
      <c r="W56" s="245"/>
      <c r="X56" s="245"/>
      <c r="Y56" s="245"/>
      <c r="Z56" s="245"/>
      <c r="AA56" s="245"/>
      <c r="AB56" s="245"/>
      <c r="AC56" s="245"/>
      <c r="AD56" s="245"/>
      <c r="AE56" s="245"/>
      <c r="AF56" s="245"/>
      <c r="AG56" s="245"/>
      <c r="AH56" s="245"/>
      <c r="AI56" s="245"/>
      <c r="AJ56" s="245"/>
      <c r="AK56" s="322"/>
      <c r="AL56" s="323" t="s">
        <v>520</v>
      </c>
      <c r="AM56" s="324">
        <v>4325147</v>
      </c>
      <c r="AN56" s="325">
        <v>62073</v>
      </c>
      <c r="AO56" s="326">
        <v>145</v>
      </c>
      <c r="AP56" s="327">
        <v>28078</v>
      </c>
      <c r="AQ56" s="328">
        <v>2.7</v>
      </c>
      <c r="AR56" s="329">
        <v>142.30000000000001</v>
      </c>
    </row>
    <row r="57" spans="1:44" ht="13.2" x14ac:dyDescent="0.2">
      <c r="A57" s="249"/>
      <c r="B57" s="245"/>
      <c r="C57" s="245"/>
      <c r="D57" s="245"/>
      <c r="E57" s="245"/>
      <c r="F57" s="245"/>
      <c r="G57" s="245"/>
      <c r="H57" s="245"/>
      <c r="I57" s="245"/>
      <c r="J57" s="245"/>
      <c r="K57" s="245"/>
      <c r="L57" s="245"/>
      <c r="M57" s="245"/>
      <c r="N57" s="245"/>
      <c r="O57" s="245"/>
      <c r="P57" s="245"/>
      <c r="Q57" s="245"/>
      <c r="R57" s="245"/>
      <c r="S57" s="245"/>
      <c r="T57" s="245"/>
      <c r="U57" s="245"/>
      <c r="V57" s="245"/>
      <c r="W57" s="245"/>
      <c r="X57" s="245"/>
      <c r="Y57" s="245"/>
      <c r="Z57" s="245"/>
      <c r="AA57" s="245"/>
      <c r="AB57" s="245"/>
      <c r="AC57" s="245"/>
      <c r="AD57" s="245"/>
      <c r="AE57" s="245"/>
      <c r="AF57" s="245"/>
      <c r="AG57" s="245"/>
      <c r="AH57" s="245"/>
      <c r="AI57" s="245"/>
      <c r="AJ57" s="245"/>
      <c r="AK57" s="307" t="s">
        <v>523</v>
      </c>
      <c r="AL57" s="308"/>
      <c r="AM57" s="316">
        <v>1496737</v>
      </c>
      <c r="AN57" s="317">
        <v>21464</v>
      </c>
      <c r="AO57" s="318">
        <v>-68.7</v>
      </c>
      <c r="AP57" s="319">
        <v>52786</v>
      </c>
      <c r="AQ57" s="320">
        <v>-2.2999999999999998</v>
      </c>
      <c r="AR57" s="321">
        <v>-66.400000000000006</v>
      </c>
    </row>
    <row r="58" spans="1:44" ht="13.2" x14ac:dyDescent="0.2">
      <c r="A58" s="249"/>
      <c r="B58" s="245"/>
      <c r="C58" s="245"/>
      <c r="D58" s="245"/>
      <c r="E58" s="245"/>
      <c r="F58" s="245"/>
      <c r="G58" s="245"/>
      <c r="H58" s="245"/>
      <c r="I58" s="245"/>
      <c r="J58" s="245"/>
      <c r="K58" s="245"/>
      <c r="L58" s="245"/>
      <c r="M58" s="245"/>
      <c r="N58" s="245"/>
      <c r="O58" s="245"/>
      <c r="P58" s="245"/>
      <c r="Q58" s="245"/>
      <c r="R58" s="245"/>
      <c r="S58" s="245"/>
      <c r="T58" s="245"/>
      <c r="U58" s="245"/>
      <c r="V58" s="245"/>
      <c r="W58" s="245"/>
      <c r="X58" s="245"/>
      <c r="Y58" s="245"/>
      <c r="Z58" s="245"/>
      <c r="AA58" s="245"/>
      <c r="AB58" s="245"/>
      <c r="AC58" s="245"/>
      <c r="AD58" s="245"/>
      <c r="AE58" s="245"/>
      <c r="AF58" s="245"/>
      <c r="AG58" s="245"/>
      <c r="AH58" s="245"/>
      <c r="AI58" s="245"/>
      <c r="AJ58" s="245"/>
      <c r="AK58" s="322"/>
      <c r="AL58" s="323" t="s">
        <v>520</v>
      </c>
      <c r="AM58" s="324">
        <v>720744</v>
      </c>
      <c r="AN58" s="325">
        <v>10336</v>
      </c>
      <c r="AO58" s="326">
        <v>-83.3</v>
      </c>
      <c r="AP58" s="327">
        <v>28742</v>
      </c>
      <c r="AQ58" s="328">
        <v>2.4</v>
      </c>
      <c r="AR58" s="329">
        <v>-85.7</v>
      </c>
    </row>
    <row r="59" spans="1:44" ht="13.2" x14ac:dyDescent="0.2">
      <c r="A59" s="249"/>
      <c r="B59" s="245"/>
      <c r="C59" s="245"/>
      <c r="D59" s="245"/>
      <c r="E59" s="245"/>
      <c r="F59" s="245"/>
      <c r="G59" s="245"/>
      <c r="H59" s="245"/>
      <c r="I59" s="245"/>
      <c r="J59" s="245"/>
      <c r="K59" s="245"/>
      <c r="L59" s="245"/>
      <c r="M59" s="245"/>
      <c r="N59" s="245"/>
      <c r="O59" s="245"/>
      <c r="P59" s="245"/>
      <c r="Q59" s="245"/>
      <c r="R59" s="245"/>
      <c r="S59" s="245"/>
      <c r="T59" s="245"/>
      <c r="U59" s="245"/>
      <c r="V59" s="245"/>
      <c r="W59" s="245"/>
      <c r="X59" s="245"/>
      <c r="Y59" s="245"/>
      <c r="Z59" s="245"/>
      <c r="AA59" s="245"/>
      <c r="AB59" s="245"/>
      <c r="AC59" s="245"/>
      <c r="AD59" s="245"/>
      <c r="AE59" s="245"/>
      <c r="AF59" s="245"/>
      <c r="AG59" s="245"/>
      <c r="AH59" s="245"/>
      <c r="AI59" s="245"/>
      <c r="AJ59" s="245"/>
      <c r="AK59" s="307" t="s">
        <v>524</v>
      </c>
      <c r="AL59" s="308"/>
      <c r="AM59" s="316">
        <v>6510143</v>
      </c>
      <c r="AN59" s="317">
        <v>93503</v>
      </c>
      <c r="AO59" s="318">
        <v>335.6</v>
      </c>
      <c r="AP59" s="319">
        <v>58465</v>
      </c>
      <c r="AQ59" s="320">
        <v>10.8</v>
      </c>
      <c r="AR59" s="321">
        <v>324.8</v>
      </c>
    </row>
    <row r="60" spans="1:44" ht="13.2" x14ac:dyDescent="0.2">
      <c r="A60" s="249"/>
      <c r="B60" s="245"/>
      <c r="C60" s="245"/>
      <c r="D60" s="245"/>
      <c r="E60" s="245"/>
      <c r="F60" s="245"/>
      <c r="G60" s="245"/>
      <c r="H60" s="245"/>
      <c r="I60" s="245"/>
      <c r="J60" s="245"/>
      <c r="K60" s="245"/>
      <c r="L60" s="245"/>
      <c r="M60" s="245"/>
      <c r="N60" s="245"/>
      <c r="O60" s="245"/>
      <c r="P60" s="245"/>
      <c r="Q60" s="245"/>
      <c r="R60" s="245"/>
      <c r="S60" s="245"/>
      <c r="T60" s="245"/>
      <c r="U60" s="245"/>
      <c r="V60" s="245"/>
      <c r="W60" s="245"/>
      <c r="X60" s="245"/>
      <c r="Y60" s="245"/>
      <c r="Z60" s="245"/>
      <c r="AA60" s="245"/>
      <c r="AB60" s="245"/>
      <c r="AC60" s="245"/>
      <c r="AD60" s="245"/>
      <c r="AE60" s="245"/>
      <c r="AF60" s="245"/>
      <c r="AG60" s="245"/>
      <c r="AH60" s="245"/>
      <c r="AI60" s="245"/>
      <c r="AJ60" s="245"/>
      <c r="AK60" s="322"/>
      <c r="AL60" s="323" t="s">
        <v>520</v>
      </c>
      <c r="AM60" s="324">
        <v>6099454</v>
      </c>
      <c r="AN60" s="325">
        <v>87604</v>
      </c>
      <c r="AO60" s="326">
        <v>747.6</v>
      </c>
      <c r="AP60" s="327">
        <v>34452</v>
      </c>
      <c r="AQ60" s="328">
        <v>19.899999999999999</v>
      </c>
      <c r="AR60" s="329">
        <v>727.7</v>
      </c>
    </row>
    <row r="61" spans="1:44" ht="13.2" x14ac:dyDescent="0.2">
      <c r="A61" s="249"/>
      <c r="B61" s="245"/>
      <c r="C61" s="245"/>
      <c r="D61" s="245"/>
      <c r="E61" s="245"/>
      <c r="F61" s="245"/>
      <c r="G61" s="245"/>
      <c r="H61" s="245"/>
      <c r="I61" s="245"/>
      <c r="J61" s="245"/>
      <c r="K61" s="245"/>
      <c r="L61" s="245"/>
      <c r="M61" s="245"/>
      <c r="N61" s="245"/>
      <c r="O61" s="245"/>
      <c r="P61" s="245"/>
      <c r="Q61" s="245"/>
      <c r="R61" s="245"/>
      <c r="S61" s="245"/>
      <c r="T61" s="245"/>
      <c r="U61" s="245"/>
      <c r="V61" s="245"/>
      <c r="W61" s="245"/>
      <c r="X61" s="245"/>
      <c r="Y61" s="245"/>
      <c r="Z61" s="245"/>
      <c r="AA61" s="245"/>
      <c r="AB61" s="245"/>
      <c r="AC61" s="245"/>
      <c r="AD61" s="245"/>
      <c r="AE61" s="245"/>
      <c r="AF61" s="245"/>
      <c r="AG61" s="245"/>
      <c r="AH61" s="245"/>
      <c r="AI61" s="245"/>
      <c r="AJ61" s="245"/>
      <c r="AK61" s="307" t="s">
        <v>525</v>
      </c>
      <c r="AL61" s="330"/>
      <c r="AM61" s="331">
        <v>3597751</v>
      </c>
      <c r="AN61" s="332">
        <v>51640</v>
      </c>
      <c r="AO61" s="333">
        <v>65.3</v>
      </c>
      <c r="AP61" s="334">
        <v>57964</v>
      </c>
      <c r="AQ61" s="335">
        <v>-2.9</v>
      </c>
      <c r="AR61" s="321">
        <v>68.2</v>
      </c>
    </row>
    <row r="62" spans="1:44" ht="13.2" x14ac:dyDescent="0.2">
      <c r="A62" s="249"/>
      <c r="B62" s="245"/>
      <c r="C62" s="245"/>
      <c r="D62" s="245"/>
      <c r="E62" s="245"/>
      <c r="F62" s="245"/>
      <c r="G62" s="245"/>
      <c r="H62" s="245"/>
      <c r="I62" s="245"/>
      <c r="J62" s="245"/>
      <c r="K62" s="245"/>
      <c r="L62" s="245"/>
      <c r="M62" s="245"/>
      <c r="N62" s="245"/>
      <c r="O62" s="245"/>
      <c r="P62" s="245"/>
      <c r="Q62" s="245"/>
      <c r="R62" s="245"/>
      <c r="S62" s="245"/>
      <c r="T62" s="245"/>
      <c r="U62" s="245"/>
      <c r="V62" s="245"/>
      <c r="W62" s="245"/>
      <c r="X62" s="245"/>
      <c r="Y62" s="245"/>
      <c r="Z62" s="245"/>
      <c r="AA62" s="245"/>
      <c r="AB62" s="245"/>
      <c r="AC62" s="245"/>
      <c r="AD62" s="245"/>
      <c r="AE62" s="245"/>
      <c r="AF62" s="245"/>
      <c r="AG62" s="245"/>
      <c r="AH62" s="245"/>
      <c r="AI62" s="245"/>
      <c r="AJ62" s="245"/>
      <c r="AK62" s="322"/>
      <c r="AL62" s="323" t="s">
        <v>520</v>
      </c>
      <c r="AM62" s="324">
        <v>2952613</v>
      </c>
      <c r="AN62" s="325">
        <v>42381</v>
      </c>
      <c r="AO62" s="326">
        <v>162.6</v>
      </c>
      <c r="AP62" s="327">
        <v>31602</v>
      </c>
      <c r="AQ62" s="328">
        <v>0.7</v>
      </c>
      <c r="AR62" s="329">
        <v>161.9</v>
      </c>
    </row>
    <row r="63" spans="1:44" ht="13.2" x14ac:dyDescent="0.2">
      <c r="A63" s="249"/>
      <c r="B63" s="245"/>
      <c r="C63" s="245"/>
      <c r="D63" s="245"/>
      <c r="E63" s="245"/>
      <c r="F63" s="245"/>
      <c r="G63" s="245"/>
      <c r="H63" s="245"/>
      <c r="I63" s="245"/>
      <c r="J63" s="245"/>
      <c r="K63" s="245"/>
      <c r="L63" s="245"/>
      <c r="M63" s="245"/>
      <c r="N63" s="245"/>
      <c r="O63" s="245"/>
      <c r="P63" s="245"/>
      <c r="Q63" s="245"/>
      <c r="R63" s="245"/>
      <c r="S63" s="245"/>
      <c r="T63" s="245"/>
      <c r="U63" s="245"/>
      <c r="V63" s="245"/>
      <c r="W63" s="245"/>
      <c r="X63" s="245"/>
      <c r="Y63" s="245"/>
      <c r="Z63" s="245"/>
      <c r="AA63" s="245"/>
      <c r="AB63" s="245"/>
      <c r="AC63" s="245"/>
      <c r="AD63" s="245"/>
      <c r="AE63" s="245"/>
      <c r="AF63" s="245"/>
      <c r="AG63" s="245"/>
      <c r="AH63" s="245"/>
      <c r="AI63" s="245"/>
      <c r="AJ63" s="245"/>
      <c r="AK63" s="245"/>
      <c r="AL63" s="245"/>
      <c r="AM63" s="245"/>
      <c r="AN63" s="245"/>
      <c r="AO63" s="245"/>
      <c r="AP63" s="245"/>
      <c r="AQ63" s="245"/>
      <c r="AR63" s="245"/>
    </row>
    <row r="64" spans="1:44" ht="13.2" x14ac:dyDescent="0.2">
      <c r="A64" s="249"/>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row>
    <row r="65" spans="1:46" ht="13.2" x14ac:dyDescent="0.2">
      <c r="A65" s="249"/>
      <c r="B65" s="245"/>
      <c r="C65" s="245"/>
      <c r="D65" s="245"/>
      <c r="E65" s="245"/>
      <c r="F65" s="245"/>
      <c r="G65" s="245"/>
      <c r="H65" s="245"/>
      <c r="I65" s="245"/>
      <c r="J65" s="245"/>
      <c r="K65" s="245"/>
      <c r="L65" s="245"/>
      <c r="M65" s="245"/>
      <c r="N65" s="245"/>
      <c r="O65" s="245"/>
      <c r="P65" s="245"/>
      <c r="Q65" s="245"/>
      <c r="R65" s="245"/>
      <c r="S65" s="245"/>
      <c r="T65" s="245"/>
      <c r="U65" s="245"/>
      <c r="V65" s="245"/>
      <c r="W65" s="245"/>
      <c r="X65" s="245"/>
      <c r="Y65" s="245"/>
      <c r="Z65" s="245"/>
      <c r="AA65" s="245"/>
      <c r="AB65" s="245"/>
      <c r="AC65" s="245"/>
      <c r="AD65" s="245"/>
      <c r="AE65" s="245"/>
      <c r="AF65" s="245"/>
      <c r="AG65" s="245"/>
      <c r="AH65" s="245"/>
      <c r="AI65" s="245"/>
      <c r="AJ65" s="245"/>
      <c r="AK65" s="245"/>
      <c r="AL65" s="245"/>
      <c r="AM65" s="245"/>
      <c r="AN65" s="245"/>
      <c r="AO65" s="245"/>
      <c r="AP65" s="245"/>
      <c r="AQ65" s="245"/>
      <c r="AR65" s="245"/>
    </row>
    <row r="66" spans="1:46" ht="13.2" x14ac:dyDescent="0.2">
      <c r="A66" s="336"/>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c r="AA66" s="303"/>
      <c r="AB66" s="303"/>
      <c r="AC66" s="303"/>
      <c r="AD66" s="303"/>
      <c r="AE66" s="303"/>
      <c r="AF66" s="303"/>
      <c r="AG66" s="303"/>
      <c r="AH66" s="303"/>
      <c r="AI66" s="303"/>
      <c r="AJ66" s="303"/>
      <c r="AK66" s="303"/>
      <c r="AL66" s="303"/>
      <c r="AM66" s="303"/>
      <c r="AN66" s="303"/>
      <c r="AO66" s="303"/>
      <c r="AP66" s="303"/>
      <c r="AQ66" s="303"/>
      <c r="AR66" s="303"/>
      <c r="AS66" s="337"/>
    </row>
    <row r="67" spans="1:46" ht="13.5" hidden="1" customHeight="1" x14ac:dyDescent="0.2">
      <c r="AK67" s="245"/>
      <c r="AL67" s="245"/>
      <c r="AM67" s="245"/>
      <c r="AN67" s="245"/>
      <c r="AO67" s="245"/>
      <c r="AP67" s="245"/>
      <c r="AQ67" s="245"/>
      <c r="AR67" s="245"/>
      <c r="AS67" s="245"/>
      <c r="AT67" s="245"/>
    </row>
    <row r="68" spans="1:46" ht="13.5" hidden="1" customHeight="1" x14ac:dyDescent="0.2">
      <c r="AK68" s="245"/>
      <c r="AL68" s="245"/>
      <c r="AM68" s="245"/>
      <c r="AN68" s="245"/>
      <c r="AO68" s="245"/>
      <c r="AP68" s="245"/>
      <c r="AQ68" s="245"/>
      <c r="AR68" s="245"/>
    </row>
    <row r="69" spans="1:46" ht="13.5" hidden="1" customHeight="1" x14ac:dyDescent="0.2">
      <c r="AK69" s="245"/>
      <c r="AL69" s="245"/>
      <c r="AM69" s="245"/>
      <c r="AN69" s="245"/>
      <c r="AO69" s="245"/>
      <c r="AP69" s="245"/>
      <c r="AQ69" s="245"/>
      <c r="AR69" s="245"/>
    </row>
    <row r="70" spans="1:46" ht="13.2" hidden="1" x14ac:dyDescent="0.2">
      <c r="AK70" s="245"/>
      <c r="AL70" s="245"/>
      <c r="AM70" s="245"/>
      <c r="AN70" s="245"/>
      <c r="AO70" s="245"/>
      <c r="AP70" s="245"/>
      <c r="AQ70" s="245"/>
      <c r="AR70" s="245"/>
    </row>
    <row r="71" spans="1:46" ht="13.2" hidden="1" x14ac:dyDescent="0.2">
      <c r="AK71" s="245"/>
      <c r="AL71" s="245"/>
      <c r="AM71" s="245"/>
      <c r="AN71" s="245"/>
      <c r="AO71" s="245"/>
      <c r="AP71" s="245"/>
      <c r="AQ71" s="245"/>
      <c r="AR71" s="245"/>
    </row>
    <row r="72" spans="1:46" ht="13.2" hidden="1" x14ac:dyDescent="0.2">
      <c r="AK72" s="245"/>
      <c r="AL72" s="245"/>
      <c r="AM72" s="245"/>
      <c r="AN72" s="245"/>
      <c r="AO72" s="245"/>
      <c r="AP72" s="245"/>
      <c r="AQ72" s="245"/>
      <c r="AR72" s="245"/>
    </row>
    <row r="73" spans="1:46" ht="13.2" hidden="1" x14ac:dyDescent="0.2">
      <c r="AK73" s="245"/>
      <c r="AL73" s="245"/>
      <c r="AM73" s="245"/>
      <c r="AN73" s="245"/>
      <c r="AO73" s="245"/>
      <c r="AP73" s="245"/>
      <c r="AQ73" s="245"/>
      <c r="AR73" s="245"/>
    </row>
  </sheetData>
  <sheetProtection algorithmName="SHA-512" hashValue="vLIFe+MWBCUOJTejJmk8ibX4Cd/gMBvpKi6UgOEi5Aa1/Kt2LyDN4GguVv5CVGOqoUjLCUf7klRo3O5QXfdT6A==" saltValue="yatPkVFWNqb9pC9gynN2H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BD20" sqref="BD20"/>
    </sheetView>
  </sheetViews>
  <sheetFormatPr defaultColWidth="0" defaultRowHeight="13.5" customHeight="1" zeroHeight="1" x14ac:dyDescent="0.2"/>
  <cols>
    <col min="1" max="125" width="2.44140625" style="243" customWidth="1"/>
    <col min="126" max="16384" width="9" style="242" hidden="1"/>
  </cols>
  <sheetData>
    <row r="1" spans="2:125" ht="13.5" customHeight="1" x14ac:dyDescent="0.2">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2"/>
      <c r="DQ1" s="242"/>
      <c r="DR1" s="242"/>
      <c r="DS1" s="242"/>
      <c r="DT1" s="242"/>
      <c r="DU1" s="242"/>
    </row>
    <row r="2" spans="2:125" ht="13.2" x14ac:dyDescent="0.2">
      <c r="B2" s="242"/>
      <c r="DG2" s="242"/>
    </row>
    <row r="3" spans="2:125" ht="13.2" x14ac:dyDescent="0.2">
      <c r="C3" s="242"/>
      <c r="D3" s="242"/>
      <c r="E3" s="242"/>
      <c r="F3" s="242"/>
      <c r="G3" s="242"/>
      <c r="H3" s="242"/>
      <c r="I3" s="242"/>
      <c r="J3" s="242"/>
      <c r="K3" s="242"/>
      <c r="L3" s="242"/>
      <c r="M3" s="242"/>
      <c r="N3" s="242"/>
      <c r="O3" s="242"/>
      <c r="P3" s="242"/>
      <c r="Q3" s="242"/>
      <c r="R3" s="242"/>
      <c r="S3" s="242"/>
      <c r="T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H3" s="242"/>
      <c r="DI3" s="242"/>
      <c r="DJ3" s="242"/>
      <c r="DK3" s="242"/>
      <c r="DL3" s="242"/>
      <c r="DM3" s="242"/>
      <c r="DN3" s="242"/>
      <c r="DO3" s="242"/>
      <c r="DP3" s="242"/>
      <c r="DQ3" s="242"/>
      <c r="DR3" s="242"/>
      <c r="DS3" s="242"/>
      <c r="DT3" s="242"/>
      <c r="DU3" s="242"/>
    </row>
    <row r="4" spans="2:125" ht="13.2" x14ac:dyDescent="0.2"/>
    <row r="5" spans="2:125" ht="13.2" x14ac:dyDescent="0.2"/>
    <row r="6" spans="2:125" ht="13.2" x14ac:dyDescent="0.2"/>
    <row r="7" spans="2:125" ht="13.2" x14ac:dyDescent="0.2"/>
    <row r="8" spans="2:125" ht="13.2" x14ac:dyDescent="0.2"/>
    <row r="9" spans="2:125" ht="13.2" x14ac:dyDescent="0.2">
      <c r="DU9" s="242"/>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2"/>
    </row>
    <row r="18" spans="125:125" ht="13.2" x14ac:dyDescent="0.2"/>
    <row r="19" spans="125:125" ht="13.2" x14ac:dyDescent="0.2"/>
    <row r="20" spans="125:125" ht="13.2" x14ac:dyDescent="0.2">
      <c r="DU20" s="242"/>
    </row>
    <row r="21" spans="125:125" ht="13.2" x14ac:dyDescent="0.2">
      <c r="DU21" s="242"/>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2"/>
    </row>
    <row r="29" spans="125:125" ht="13.2" x14ac:dyDescent="0.2"/>
    <row r="30" spans="125:125" ht="13.2" x14ac:dyDescent="0.2"/>
    <row r="31" spans="125:125" ht="13.2" x14ac:dyDescent="0.2"/>
    <row r="32" spans="125:125" ht="13.2" x14ac:dyDescent="0.2"/>
    <row r="33" spans="2:125" ht="13.2" x14ac:dyDescent="0.2">
      <c r="B33" s="242"/>
      <c r="G33" s="242"/>
      <c r="I33" s="242"/>
    </row>
    <row r="34" spans="2:125" ht="13.2" x14ac:dyDescent="0.2">
      <c r="C34" s="242"/>
      <c r="P34" s="242"/>
      <c r="DE34" s="242"/>
      <c r="DH34" s="242"/>
    </row>
    <row r="35" spans="2:125" ht="13.2" x14ac:dyDescent="0.2">
      <c r="D35" s="242"/>
      <c r="E35" s="242"/>
      <c r="DG35" s="242"/>
      <c r="DJ35" s="242"/>
      <c r="DP35" s="242"/>
      <c r="DQ35" s="242"/>
      <c r="DR35" s="242"/>
      <c r="DS35" s="242"/>
      <c r="DT35" s="242"/>
      <c r="DU35" s="242"/>
    </row>
    <row r="36" spans="2:125" ht="13.2" x14ac:dyDescent="0.2">
      <c r="F36" s="242"/>
      <c r="H36" s="242"/>
      <c r="J36" s="242"/>
      <c r="K36" s="242"/>
      <c r="L36" s="242"/>
      <c r="M36" s="242"/>
      <c r="N36" s="242"/>
      <c r="O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2"/>
      <c r="AY36" s="242"/>
      <c r="AZ36" s="242"/>
      <c r="BA36" s="242"/>
      <c r="BB36" s="242"/>
      <c r="BC36" s="242"/>
      <c r="BD36" s="242"/>
      <c r="BE36" s="242"/>
      <c r="BF36" s="242"/>
      <c r="BG36" s="242"/>
      <c r="BH36" s="242"/>
      <c r="BI36" s="242"/>
      <c r="BJ36" s="242"/>
      <c r="BK36" s="242"/>
      <c r="BL36" s="242"/>
      <c r="BM36" s="242"/>
      <c r="BN36" s="242"/>
      <c r="BO36" s="242"/>
      <c r="BP36" s="242"/>
      <c r="BQ36" s="242"/>
      <c r="BR36" s="242"/>
      <c r="BS36" s="242"/>
      <c r="BT36" s="242"/>
      <c r="BU36" s="242"/>
      <c r="BV36" s="242"/>
      <c r="BW36" s="242"/>
      <c r="BX36" s="242"/>
      <c r="BY36" s="242"/>
      <c r="BZ36" s="242"/>
      <c r="CA36" s="242"/>
      <c r="CB36" s="242"/>
      <c r="CC36" s="242"/>
      <c r="CD36" s="242"/>
      <c r="CE36" s="242"/>
      <c r="CF36" s="242"/>
      <c r="CG36" s="242"/>
      <c r="CH36" s="242"/>
      <c r="CI36" s="242"/>
      <c r="CJ36" s="242"/>
      <c r="CK36" s="242"/>
      <c r="CL36" s="242"/>
      <c r="CM36" s="242"/>
      <c r="CN36" s="242"/>
      <c r="CO36" s="242"/>
      <c r="CP36" s="242"/>
      <c r="CQ36" s="242"/>
      <c r="CR36" s="242"/>
      <c r="CS36" s="242"/>
      <c r="CT36" s="242"/>
      <c r="CU36" s="242"/>
      <c r="CV36" s="242"/>
      <c r="CW36" s="242"/>
      <c r="CX36" s="242"/>
      <c r="CY36" s="242"/>
      <c r="CZ36" s="242"/>
      <c r="DA36" s="242"/>
      <c r="DB36" s="242"/>
      <c r="DC36" s="242"/>
      <c r="DD36" s="242"/>
      <c r="DF36" s="242"/>
      <c r="DI36" s="242"/>
      <c r="DK36" s="242"/>
      <c r="DL36" s="242"/>
      <c r="DM36" s="242"/>
      <c r="DN36" s="242"/>
      <c r="DO36" s="242"/>
      <c r="DP36" s="242"/>
      <c r="DQ36" s="242"/>
      <c r="DR36" s="242"/>
      <c r="DS36" s="242"/>
      <c r="DT36" s="242"/>
      <c r="DU36" s="242"/>
    </row>
    <row r="37" spans="2:125" ht="13.2" x14ac:dyDescent="0.2">
      <c r="DU37" s="242"/>
    </row>
    <row r="38" spans="2:125" ht="13.2" x14ac:dyDescent="0.2">
      <c r="DT38" s="242"/>
      <c r="DU38" s="242"/>
    </row>
    <row r="39" spans="2:125" ht="13.2" x14ac:dyDescent="0.2"/>
    <row r="40" spans="2:125" ht="13.2" x14ac:dyDescent="0.2">
      <c r="DH40" s="242"/>
    </row>
    <row r="41" spans="2:125" ht="13.2" x14ac:dyDescent="0.2">
      <c r="DE41" s="242"/>
    </row>
    <row r="42" spans="2:125" ht="13.2" x14ac:dyDescent="0.2">
      <c r="DG42" s="242"/>
      <c r="DJ42" s="242"/>
    </row>
    <row r="43" spans="2:125" ht="13.2" x14ac:dyDescent="0.2">
      <c r="Q43" s="242"/>
      <c r="R43" s="242"/>
      <c r="S43" s="242"/>
      <c r="T43" s="242"/>
      <c r="U43" s="242"/>
      <c r="V43" s="242"/>
      <c r="W43" s="242"/>
      <c r="X43" s="242"/>
      <c r="Y43" s="242"/>
      <c r="Z43" s="242"/>
      <c r="AA43" s="242"/>
      <c r="AB43" s="242"/>
      <c r="AC43" s="242"/>
      <c r="AD43" s="242"/>
      <c r="AE43" s="242"/>
      <c r="AF43" s="242"/>
      <c r="AG43" s="242"/>
      <c r="AH43" s="242"/>
      <c r="AI43" s="242"/>
      <c r="AJ43" s="242"/>
      <c r="AK43" s="242"/>
      <c r="AL43" s="242"/>
      <c r="AM43" s="242"/>
      <c r="AN43" s="242"/>
      <c r="AO43" s="242"/>
      <c r="AP43" s="242"/>
      <c r="AQ43" s="242"/>
      <c r="AR43" s="242"/>
      <c r="AS43" s="242"/>
      <c r="AT43" s="242"/>
      <c r="AU43" s="242"/>
      <c r="AV43" s="242"/>
      <c r="AW43" s="242"/>
      <c r="AX43" s="242"/>
      <c r="AY43" s="242"/>
      <c r="AZ43" s="242"/>
      <c r="BA43" s="242"/>
      <c r="BB43" s="242"/>
      <c r="BC43" s="242"/>
      <c r="BD43" s="242"/>
      <c r="BE43" s="242"/>
      <c r="BF43" s="242"/>
      <c r="BG43" s="242"/>
      <c r="BH43" s="242"/>
      <c r="BI43" s="242"/>
      <c r="BJ43" s="242"/>
      <c r="BK43" s="242"/>
      <c r="BL43" s="242"/>
      <c r="BM43" s="242"/>
      <c r="BN43" s="242"/>
      <c r="BO43" s="242"/>
      <c r="BP43" s="242"/>
      <c r="BQ43" s="242"/>
      <c r="BR43" s="242"/>
      <c r="BS43" s="242"/>
      <c r="BT43" s="242"/>
      <c r="BU43" s="242"/>
      <c r="BV43" s="242"/>
      <c r="BW43" s="242"/>
      <c r="BX43" s="242"/>
      <c r="BY43" s="242"/>
      <c r="BZ43" s="242"/>
      <c r="CA43" s="242"/>
      <c r="CB43" s="242"/>
      <c r="CC43" s="242"/>
      <c r="CD43" s="242"/>
      <c r="CE43" s="242"/>
      <c r="CF43" s="242"/>
      <c r="CG43" s="242"/>
      <c r="CH43" s="242"/>
      <c r="CI43" s="242"/>
      <c r="CJ43" s="242"/>
      <c r="CK43" s="242"/>
      <c r="CL43" s="242"/>
      <c r="CM43" s="242"/>
      <c r="CN43" s="242"/>
      <c r="CO43" s="242"/>
      <c r="CP43" s="242"/>
      <c r="CQ43" s="242"/>
      <c r="CR43" s="242"/>
      <c r="CS43" s="242"/>
      <c r="CT43" s="242"/>
      <c r="CU43" s="242"/>
      <c r="CV43" s="242"/>
      <c r="CW43" s="242"/>
      <c r="CX43" s="242"/>
      <c r="CY43" s="242"/>
      <c r="CZ43" s="242"/>
      <c r="DA43" s="242"/>
      <c r="DB43" s="242"/>
      <c r="DC43" s="242"/>
      <c r="DD43" s="242"/>
      <c r="DF43" s="242"/>
      <c r="DI43" s="242"/>
      <c r="DK43" s="242"/>
      <c r="DL43" s="242"/>
      <c r="DM43" s="242"/>
      <c r="DN43" s="242"/>
      <c r="DO43" s="242"/>
      <c r="DP43" s="242"/>
      <c r="DQ43" s="242"/>
      <c r="DR43" s="242"/>
      <c r="DS43" s="242"/>
      <c r="DT43" s="242"/>
      <c r="DU43" s="242"/>
    </row>
    <row r="44" spans="2:125" ht="13.2" x14ac:dyDescent="0.2">
      <c r="DU44" s="242"/>
    </row>
    <row r="45" spans="2:125" ht="13.2" x14ac:dyDescent="0.2"/>
    <row r="46" spans="2:125" ht="13.2" x14ac:dyDescent="0.2"/>
    <row r="47" spans="2:125" ht="13.2" x14ac:dyDescent="0.2"/>
    <row r="48" spans="2:125" ht="13.2" x14ac:dyDescent="0.2">
      <c r="DT48" s="242"/>
      <c r="DU48" s="242"/>
    </row>
    <row r="49" spans="120:125" ht="13.2" x14ac:dyDescent="0.2">
      <c r="DU49" s="242"/>
    </row>
    <row r="50" spans="120:125" ht="13.2" x14ac:dyDescent="0.2">
      <c r="DU50" s="242"/>
    </row>
    <row r="51" spans="120:125" ht="13.2" x14ac:dyDescent="0.2">
      <c r="DP51" s="242"/>
      <c r="DQ51" s="242"/>
      <c r="DR51" s="242"/>
      <c r="DS51" s="242"/>
      <c r="DT51" s="242"/>
      <c r="DU51" s="242"/>
    </row>
    <row r="52" spans="120:125" ht="13.2" x14ac:dyDescent="0.2"/>
    <row r="53" spans="120:125" ht="13.2" x14ac:dyDescent="0.2"/>
    <row r="54" spans="120:125" ht="13.2" x14ac:dyDescent="0.2">
      <c r="DU54" s="242"/>
    </row>
    <row r="55" spans="120:125" ht="13.2" x14ac:dyDescent="0.2"/>
    <row r="56" spans="120:125" ht="13.2" x14ac:dyDescent="0.2"/>
    <row r="57" spans="120:125" ht="13.2" x14ac:dyDescent="0.2"/>
    <row r="58" spans="120:125" ht="13.2" x14ac:dyDescent="0.2">
      <c r="DU58" s="242"/>
    </row>
    <row r="59" spans="120:125" ht="13.2" x14ac:dyDescent="0.2"/>
    <row r="60" spans="120:125" ht="13.2" x14ac:dyDescent="0.2"/>
    <row r="61" spans="120:125" ht="13.2" x14ac:dyDescent="0.2"/>
    <row r="62" spans="120:125" ht="13.2" x14ac:dyDescent="0.2"/>
    <row r="63" spans="120:125" ht="13.2" x14ac:dyDescent="0.2">
      <c r="DU63" s="242"/>
    </row>
    <row r="64" spans="120:125" ht="13.2" x14ac:dyDescent="0.2">
      <c r="DT64" s="242"/>
      <c r="DU64" s="242"/>
    </row>
    <row r="65" spans="123:125" ht="13.2" x14ac:dyDescent="0.2"/>
    <row r="66" spans="123:125" ht="13.2" x14ac:dyDescent="0.2"/>
    <row r="67" spans="123:125" ht="13.2" x14ac:dyDescent="0.2"/>
    <row r="68" spans="123:125" ht="13.2" x14ac:dyDescent="0.2"/>
    <row r="69" spans="123:125" ht="13.2" x14ac:dyDescent="0.2">
      <c r="DS69" s="242"/>
      <c r="DT69" s="242"/>
      <c r="DU69" s="242"/>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2"/>
    </row>
    <row r="83" spans="116:125" ht="13.2" x14ac:dyDescent="0.2">
      <c r="DM83" s="242"/>
      <c r="DN83" s="242"/>
      <c r="DO83" s="242"/>
      <c r="DP83" s="242"/>
      <c r="DQ83" s="242"/>
      <c r="DR83" s="242"/>
      <c r="DS83" s="242"/>
      <c r="DT83" s="242"/>
      <c r="DU83" s="242"/>
    </row>
    <row r="84" spans="116:125" ht="13.2" x14ac:dyDescent="0.2"/>
    <row r="85" spans="116:125" ht="13.2" x14ac:dyDescent="0.2"/>
    <row r="86" spans="116:125" ht="13.2" x14ac:dyDescent="0.2"/>
    <row r="87" spans="116:125" ht="13.2" x14ac:dyDescent="0.2"/>
    <row r="88" spans="116:125" ht="13.2" x14ac:dyDescent="0.2">
      <c r="DU88" s="242"/>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2"/>
      <c r="DT94" s="242"/>
      <c r="DU94" s="242"/>
    </row>
    <row r="95" spans="116:125" ht="13.5" customHeight="1" x14ac:dyDescent="0.2">
      <c r="DU95" s="24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2"/>
    </row>
    <row r="102" spans="124:125" ht="13.5" customHeight="1" x14ac:dyDescent="0.2"/>
    <row r="103" spans="124:125" ht="13.5" customHeight="1" x14ac:dyDescent="0.2"/>
    <row r="104" spans="124:125" ht="13.5" customHeight="1" x14ac:dyDescent="0.2">
      <c r="DT104" s="242"/>
      <c r="DU104" s="24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477</v>
      </c>
    </row>
    <row r="121" spans="125:125" ht="13.5" hidden="1" customHeight="1" x14ac:dyDescent="0.2">
      <c r="DU121" s="242"/>
    </row>
  </sheetData>
  <sheetProtection algorithmName="SHA-512" hashValue="q64ksdM0DRadq9aZn869pZHtTqyGaCgAudzfo1P69HKnJ13DoSzNQ34KHfjVTGoqQHYODSOHIdageDjnthEKdw==" saltValue="HP3B7BO7bfULa4+4TMeHP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2"/>
  <cols>
    <col min="1" max="125" width="2.44140625" style="243" customWidth="1"/>
    <col min="126" max="142" width="0" style="242" hidden="1" customWidth="1"/>
    <col min="143" max="16384" width="9" style="242" hidden="1"/>
  </cols>
  <sheetData>
    <row r="1" spans="1:125" ht="13.5" customHeight="1" x14ac:dyDescent="0.2">
      <c r="A1" s="242"/>
      <c r="B1" s="242"/>
      <c r="C1" s="242"/>
      <c r="D1" s="242"/>
      <c r="E1" s="242"/>
      <c r="F1" s="242"/>
      <c r="G1" s="242"/>
      <c r="H1" s="242"/>
      <c r="I1" s="242"/>
      <c r="J1" s="242"/>
      <c r="K1" s="242"/>
      <c r="L1" s="242"/>
      <c r="M1" s="242"/>
      <c r="N1" s="242"/>
      <c r="O1" s="242"/>
      <c r="P1" s="242"/>
      <c r="Q1" s="242"/>
      <c r="R1" s="242"/>
      <c r="S1" s="242"/>
      <c r="T1" s="242"/>
      <c r="U1" s="242"/>
      <c r="V1" s="242"/>
      <c r="W1" s="242"/>
      <c r="X1" s="242"/>
      <c r="Y1" s="242"/>
      <c r="Z1" s="242"/>
      <c r="AA1" s="242"/>
      <c r="AB1" s="242"/>
      <c r="AC1" s="242"/>
      <c r="AD1" s="242"/>
      <c r="AE1" s="242"/>
      <c r="AF1" s="242"/>
      <c r="AG1" s="242"/>
      <c r="AH1" s="242"/>
      <c r="AI1" s="242"/>
      <c r="AJ1" s="242"/>
      <c r="AK1" s="242"/>
      <c r="AL1" s="242"/>
      <c r="AM1" s="242"/>
      <c r="AN1" s="242"/>
      <c r="AO1" s="242"/>
      <c r="AP1" s="242"/>
      <c r="AQ1" s="242"/>
      <c r="AR1" s="242"/>
      <c r="AS1" s="242"/>
      <c r="AT1" s="242"/>
      <c r="AU1" s="242"/>
      <c r="AV1" s="242"/>
      <c r="AW1" s="242"/>
      <c r="AX1" s="242"/>
      <c r="AY1" s="242"/>
      <c r="AZ1" s="242"/>
      <c r="BA1" s="242"/>
      <c r="BB1" s="242"/>
      <c r="BC1" s="242"/>
      <c r="BD1" s="242"/>
      <c r="BE1" s="242"/>
      <c r="BF1" s="242"/>
      <c r="BG1" s="242"/>
      <c r="BH1" s="242"/>
      <c r="BI1" s="242"/>
      <c r="BJ1" s="242"/>
      <c r="BK1" s="242"/>
      <c r="BL1" s="242"/>
      <c r="BM1" s="242"/>
      <c r="BN1" s="242"/>
      <c r="BO1" s="242"/>
      <c r="BP1" s="242"/>
      <c r="BQ1" s="242"/>
      <c r="BR1" s="242"/>
      <c r="BS1" s="242"/>
      <c r="BT1" s="242"/>
      <c r="BU1" s="242"/>
      <c r="BV1" s="242"/>
      <c r="BW1" s="242"/>
      <c r="BX1" s="242"/>
      <c r="BY1" s="242"/>
      <c r="BZ1" s="242"/>
      <c r="CA1" s="242"/>
      <c r="CB1" s="242"/>
      <c r="CC1" s="242"/>
      <c r="CD1" s="242"/>
      <c r="CE1" s="242"/>
      <c r="CF1" s="242"/>
      <c r="CG1" s="242"/>
      <c r="CH1" s="242"/>
      <c r="CI1" s="242"/>
      <c r="CJ1" s="242"/>
      <c r="CK1" s="242"/>
      <c r="CL1" s="242"/>
      <c r="CM1" s="242"/>
      <c r="CN1" s="242"/>
      <c r="CO1" s="242"/>
      <c r="CP1" s="242"/>
      <c r="CQ1" s="242"/>
      <c r="CR1" s="242"/>
      <c r="CS1" s="242"/>
      <c r="CT1" s="242"/>
      <c r="CU1" s="242"/>
      <c r="CV1" s="242"/>
      <c r="CW1" s="242"/>
      <c r="CX1" s="242"/>
      <c r="CY1" s="242"/>
      <c r="CZ1" s="242"/>
      <c r="DA1" s="242"/>
      <c r="DB1" s="242"/>
      <c r="DC1" s="242"/>
      <c r="DD1" s="242"/>
      <c r="DE1" s="242"/>
      <c r="DF1" s="242"/>
      <c r="DG1" s="242"/>
      <c r="DH1" s="242"/>
      <c r="DI1" s="242"/>
      <c r="DJ1" s="242"/>
      <c r="DK1" s="242"/>
      <c r="DL1" s="242"/>
      <c r="DM1" s="242"/>
      <c r="DN1" s="242"/>
      <c r="DO1" s="242"/>
      <c r="DP1" s="242"/>
      <c r="DQ1" s="242"/>
      <c r="DR1" s="242"/>
      <c r="DS1" s="242"/>
      <c r="DT1" s="242"/>
      <c r="DU1" s="242"/>
    </row>
    <row r="2" spans="1:125" ht="13.2" x14ac:dyDescent="0.2">
      <c r="B2" s="242"/>
      <c r="T2" s="242"/>
    </row>
    <row r="3" spans="1:125" ht="13.2" x14ac:dyDescent="0.2">
      <c r="C3" s="242"/>
      <c r="D3" s="242"/>
      <c r="E3" s="242"/>
      <c r="F3" s="242"/>
      <c r="G3" s="242"/>
      <c r="H3" s="242"/>
      <c r="I3" s="242"/>
      <c r="J3" s="242"/>
      <c r="K3" s="242"/>
      <c r="L3" s="242"/>
      <c r="M3" s="242"/>
      <c r="N3" s="242"/>
      <c r="O3" s="242"/>
      <c r="P3" s="242"/>
      <c r="Q3" s="242"/>
      <c r="R3" s="242"/>
      <c r="S3" s="242"/>
      <c r="U3" s="242"/>
      <c r="V3" s="242"/>
      <c r="W3" s="242"/>
      <c r="X3" s="242"/>
      <c r="Y3" s="242"/>
      <c r="Z3" s="242"/>
      <c r="AA3" s="242"/>
      <c r="AB3" s="242"/>
      <c r="AC3" s="242"/>
      <c r="AD3" s="242"/>
      <c r="AE3" s="242"/>
      <c r="AF3" s="242"/>
      <c r="AG3" s="242"/>
      <c r="AH3" s="242"/>
      <c r="AI3" s="242"/>
      <c r="AJ3" s="242"/>
      <c r="AK3" s="242"/>
      <c r="AL3" s="242"/>
      <c r="AM3" s="242"/>
      <c r="AN3" s="242"/>
      <c r="AO3" s="242"/>
      <c r="AP3" s="242"/>
      <c r="AQ3" s="242"/>
      <c r="AR3" s="242"/>
      <c r="AS3" s="242"/>
      <c r="AT3" s="242"/>
      <c r="AU3" s="242"/>
      <c r="AV3" s="242"/>
      <c r="AW3" s="242"/>
      <c r="AX3" s="242"/>
      <c r="AY3" s="242"/>
      <c r="AZ3" s="242"/>
      <c r="BA3" s="242"/>
      <c r="BB3" s="242"/>
      <c r="BC3" s="242"/>
      <c r="BD3" s="242"/>
      <c r="BE3" s="242"/>
      <c r="BF3" s="242"/>
      <c r="BG3" s="242"/>
      <c r="BH3" s="242"/>
      <c r="BI3" s="242"/>
      <c r="BJ3" s="242"/>
      <c r="BK3" s="242"/>
      <c r="BL3" s="242"/>
      <c r="BM3" s="242"/>
      <c r="BN3" s="242"/>
      <c r="BO3" s="242"/>
      <c r="BP3" s="242"/>
      <c r="BQ3" s="242"/>
      <c r="BR3" s="242"/>
      <c r="BS3" s="242"/>
      <c r="BT3" s="242"/>
      <c r="BU3" s="242"/>
      <c r="BV3" s="242"/>
      <c r="BW3" s="242"/>
      <c r="BX3" s="242"/>
      <c r="BY3" s="242"/>
      <c r="BZ3" s="242"/>
      <c r="CA3" s="242"/>
      <c r="CB3" s="242"/>
      <c r="CC3" s="242"/>
      <c r="CD3" s="242"/>
      <c r="CE3" s="242"/>
      <c r="CF3" s="242"/>
      <c r="CG3" s="242"/>
      <c r="CH3" s="242"/>
      <c r="CI3" s="242"/>
      <c r="CJ3" s="242"/>
      <c r="CK3" s="242"/>
      <c r="CL3" s="242"/>
      <c r="CM3" s="242"/>
      <c r="CN3" s="242"/>
      <c r="CO3" s="242"/>
      <c r="CP3" s="242"/>
      <c r="CQ3" s="242"/>
      <c r="CR3" s="242"/>
      <c r="CS3" s="242"/>
      <c r="CT3" s="242"/>
      <c r="CU3" s="242"/>
      <c r="CV3" s="242"/>
      <c r="CW3" s="242"/>
      <c r="CX3" s="242"/>
      <c r="CY3" s="242"/>
      <c r="CZ3" s="242"/>
      <c r="DA3" s="242"/>
      <c r="DB3" s="242"/>
      <c r="DC3" s="242"/>
      <c r="DD3" s="242"/>
      <c r="DE3" s="242"/>
      <c r="DF3" s="242"/>
      <c r="DG3" s="242"/>
      <c r="DH3" s="242"/>
      <c r="DI3" s="242"/>
      <c r="DJ3" s="242"/>
      <c r="DK3" s="242"/>
      <c r="DL3" s="242"/>
      <c r="DM3" s="242"/>
      <c r="DN3" s="242"/>
      <c r="DO3" s="242"/>
      <c r="DP3" s="242"/>
      <c r="DQ3" s="242"/>
      <c r="DR3" s="242"/>
      <c r="DS3" s="242"/>
      <c r="DT3" s="242"/>
      <c r="DU3" s="242"/>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2"/>
      <c r="G33" s="242"/>
      <c r="I33" s="242"/>
    </row>
    <row r="34" spans="2:125" ht="13.2" x14ac:dyDescent="0.2">
      <c r="C34" s="242"/>
      <c r="P34" s="242"/>
      <c r="R34" s="242"/>
      <c r="U34" s="242"/>
    </row>
    <row r="35" spans="2:125" ht="13.2" x14ac:dyDescent="0.2">
      <c r="D35" s="242"/>
      <c r="E35" s="242"/>
      <c r="T35" s="242"/>
      <c r="W35" s="242"/>
      <c r="X35" s="242"/>
      <c r="Y35" s="242"/>
      <c r="Z35" s="242"/>
      <c r="AA35" s="242"/>
      <c r="AB35" s="242"/>
      <c r="AC35" s="242"/>
      <c r="AD35" s="242"/>
      <c r="AE35" s="242"/>
      <c r="AF35" s="242"/>
      <c r="AG35" s="242"/>
      <c r="AH35" s="242"/>
      <c r="AI35" s="242"/>
      <c r="AJ35" s="242"/>
      <c r="AK35" s="242"/>
      <c r="AL35" s="242"/>
      <c r="AM35" s="242"/>
      <c r="AN35" s="242"/>
      <c r="AO35" s="242"/>
      <c r="AP35" s="242"/>
      <c r="AQ35" s="242"/>
      <c r="AR35" s="242"/>
      <c r="AS35" s="242"/>
      <c r="AT35" s="242"/>
      <c r="AU35" s="242"/>
      <c r="AV35" s="242"/>
      <c r="AW35" s="242"/>
      <c r="AX35" s="242"/>
      <c r="AY35" s="242"/>
      <c r="AZ35" s="242"/>
      <c r="BA35" s="242"/>
      <c r="BB35" s="242"/>
      <c r="BC35" s="242"/>
      <c r="BD35" s="242"/>
      <c r="BE35" s="242"/>
      <c r="BF35" s="242"/>
      <c r="BG35" s="242"/>
      <c r="BH35" s="242"/>
      <c r="BI35" s="242"/>
      <c r="BJ35" s="242"/>
      <c r="BK35" s="242"/>
      <c r="BL35" s="242"/>
      <c r="BM35" s="242"/>
      <c r="BN35" s="242"/>
      <c r="BO35" s="242"/>
      <c r="BP35" s="242"/>
      <c r="BQ35" s="242"/>
      <c r="BR35" s="242"/>
      <c r="BS35" s="242"/>
      <c r="BT35" s="242"/>
      <c r="BU35" s="242"/>
      <c r="BV35" s="242"/>
      <c r="BW35" s="242"/>
      <c r="BX35" s="242"/>
      <c r="BY35" s="242"/>
      <c r="BZ35" s="242"/>
      <c r="CA35" s="242"/>
      <c r="CB35" s="242"/>
      <c r="CC35" s="242"/>
      <c r="CD35" s="242"/>
      <c r="CE35" s="242"/>
      <c r="CF35" s="242"/>
      <c r="CG35" s="242"/>
      <c r="CH35" s="242"/>
      <c r="CI35" s="242"/>
      <c r="CJ35" s="242"/>
      <c r="CK35" s="242"/>
      <c r="CL35" s="242"/>
      <c r="CM35" s="242"/>
      <c r="CN35" s="242"/>
      <c r="CO35" s="242"/>
      <c r="CP35" s="242"/>
      <c r="CQ35" s="242"/>
      <c r="CR35" s="242"/>
      <c r="CS35" s="242"/>
      <c r="CT35" s="242"/>
      <c r="CU35" s="242"/>
      <c r="CV35" s="242"/>
      <c r="CW35" s="242"/>
      <c r="CX35" s="242"/>
      <c r="CY35" s="242"/>
      <c r="CZ35" s="242"/>
      <c r="DA35" s="242"/>
      <c r="DB35" s="242"/>
      <c r="DC35" s="242"/>
      <c r="DD35" s="242"/>
      <c r="DE35" s="242"/>
      <c r="DF35" s="242"/>
      <c r="DG35" s="242"/>
      <c r="DH35" s="242"/>
      <c r="DI35" s="242"/>
      <c r="DJ35" s="242"/>
      <c r="DK35" s="242"/>
      <c r="DL35" s="242"/>
      <c r="DM35" s="242"/>
      <c r="DN35" s="242"/>
      <c r="DO35" s="242"/>
      <c r="DP35" s="242"/>
      <c r="DQ35" s="242"/>
      <c r="DR35" s="242"/>
      <c r="DS35" s="242"/>
      <c r="DT35" s="242"/>
      <c r="DU35" s="242"/>
    </row>
    <row r="36" spans="2:125" ht="13.2" x14ac:dyDescent="0.2">
      <c r="F36" s="242"/>
      <c r="H36" s="242"/>
      <c r="J36" s="242"/>
      <c r="K36" s="242"/>
      <c r="L36" s="242"/>
      <c r="M36" s="242"/>
      <c r="N36" s="242"/>
      <c r="O36" s="242"/>
      <c r="Q36" s="242"/>
      <c r="S36" s="242"/>
      <c r="V36" s="242"/>
    </row>
    <row r="37" spans="2:125" ht="13.2" x14ac:dyDescent="0.2"/>
    <row r="38" spans="2:125" ht="13.2" x14ac:dyDescent="0.2"/>
    <row r="39" spans="2:125" ht="13.2" x14ac:dyDescent="0.2"/>
    <row r="40" spans="2:125" ht="13.2" x14ac:dyDescent="0.2">
      <c r="U40" s="242"/>
    </row>
    <row r="41" spans="2:125" ht="13.2" x14ac:dyDescent="0.2">
      <c r="R41" s="242"/>
    </row>
    <row r="42" spans="2:125" ht="13.2" x14ac:dyDescent="0.2">
      <c r="T42" s="242"/>
      <c r="W42" s="242"/>
      <c r="X42" s="242"/>
      <c r="Y42" s="242"/>
      <c r="Z42" s="242"/>
      <c r="AA42" s="242"/>
      <c r="AB42" s="242"/>
      <c r="AC42" s="242"/>
      <c r="AD42" s="242"/>
      <c r="AE42" s="242"/>
      <c r="AF42" s="242"/>
      <c r="AG42" s="242"/>
      <c r="AH42" s="242"/>
      <c r="AI42" s="242"/>
      <c r="AJ42" s="242"/>
      <c r="AK42" s="242"/>
      <c r="AL42" s="242"/>
      <c r="AM42" s="242"/>
      <c r="AN42" s="242"/>
      <c r="AO42" s="242"/>
      <c r="AP42" s="242"/>
      <c r="AQ42" s="242"/>
      <c r="AR42" s="242"/>
      <c r="AS42" s="242"/>
      <c r="AT42" s="242"/>
      <c r="AU42" s="242"/>
      <c r="AV42" s="242"/>
      <c r="AW42" s="242"/>
      <c r="AX42" s="242"/>
      <c r="AY42" s="242"/>
      <c r="AZ42" s="242"/>
      <c r="BA42" s="242"/>
      <c r="BB42" s="242"/>
      <c r="BC42" s="242"/>
      <c r="BD42" s="242"/>
      <c r="BE42" s="242"/>
      <c r="BF42" s="242"/>
      <c r="BG42" s="242"/>
      <c r="BH42" s="242"/>
      <c r="BI42" s="242"/>
      <c r="BJ42" s="242"/>
      <c r="BK42" s="242"/>
      <c r="BL42" s="242"/>
      <c r="BM42" s="242"/>
      <c r="BN42" s="242"/>
      <c r="BO42" s="242"/>
      <c r="BP42" s="242"/>
      <c r="BQ42" s="242"/>
      <c r="BR42" s="242"/>
      <c r="BS42" s="242"/>
      <c r="BT42" s="242"/>
      <c r="BU42" s="242"/>
      <c r="BV42" s="242"/>
      <c r="BW42" s="242"/>
      <c r="BX42" s="242"/>
      <c r="BY42" s="242"/>
      <c r="BZ42" s="242"/>
      <c r="CA42" s="242"/>
      <c r="CB42" s="242"/>
      <c r="CC42" s="242"/>
      <c r="CD42" s="242"/>
      <c r="CE42" s="242"/>
      <c r="CF42" s="242"/>
      <c r="CG42" s="242"/>
      <c r="CH42" s="242"/>
      <c r="CI42" s="242"/>
      <c r="CJ42" s="242"/>
      <c r="CK42" s="242"/>
      <c r="CL42" s="242"/>
      <c r="CM42" s="242"/>
      <c r="CN42" s="242"/>
      <c r="CO42" s="242"/>
      <c r="CP42" s="242"/>
      <c r="CQ42" s="242"/>
      <c r="CR42" s="242"/>
      <c r="CS42" s="242"/>
      <c r="CT42" s="242"/>
      <c r="CU42" s="242"/>
      <c r="CV42" s="242"/>
      <c r="CW42" s="242"/>
      <c r="CX42" s="242"/>
      <c r="CY42" s="242"/>
      <c r="CZ42" s="242"/>
      <c r="DA42" s="242"/>
      <c r="DB42" s="242"/>
      <c r="DC42" s="242"/>
      <c r="DD42" s="242"/>
      <c r="DE42" s="242"/>
      <c r="DF42" s="242"/>
      <c r="DG42" s="242"/>
      <c r="DH42" s="242"/>
      <c r="DI42" s="242"/>
      <c r="DJ42" s="242"/>
      <c r="DK42" s="242"/>
      <c r="DL42" s="242"/>
      <c r="DM42" s="242"/>
      <c r="DN42" s="242"/>
      <c r="DO42" s="242"/>
      <c r="DP42" s="242"/>
      <c r="DQ42" s="242"/>
      <c r="DR42" s="242"/>
      <c r="DS42" s="242"/>
      <c r="DT42" s="242"/>
      <c r="DU42" s="242"/>
    </row>
    <row r="43" spans="2:125" ht="13.2" x14ac:dyDescent="0.2">
      <c r="Q43" s="242"/>
      <c r="S43" s="242"/>
      <c r="V43" s="242"/>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3" t="s">
        <v>477</v>
      </c>
    </row>
  </sheetData>
  <sheetProtection algorithmName="SHA-512" hashValue="iqFCa7mwUC2KlZiH2ekGp+/rwFTtRtHTJ+mWbTyKevceS1Kof5MU86FM53Ive8ehlXLj3RqCB5t9eCqfWce3ig==" saltValue="64Qbrj4/c8oyysPNchVpa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28.49</v>
      </c>
      <c r="G47" s="12">
        <v>32.26</v>
      </c>
      <c r="H47" s="12">
        <v>40.97</v>
      </c>
      <c r="I47" s="12">
        <v>43.35</v>
      </c>
      <c r="J47" s="13">
        <v>42.77</v>
      </c>
    </row>
    <row r="48" spans="2:10" ht="57.75" customHeight="1" x14ac:dyDescent="0.2">
      <c r="B48" s="14"/>
      <c r="C48" s="1141" t="s">
        <v>4</v>
      </c>
      <c r="D48" s="1141"/>
      <c r="E48" s="1142"/>
      <c r="F48" s="15">
        <v>5.39</v>
      </c>
      <c r="G48" s="16">
        <v>10.85</v>
      </c>
      <c r="H48" s="16">
        <v>6.76</v>
      </c>
      <c r="I48" s="16">
        <v>2.14</v>
      </c>
      <c r="J48" s="17">
        <v>5.0199999999999996</v>
      </c>
    </row>
    <row r="49" spans="2:10" ht="57.75" customHeight="1" thickBot="1" x14ac:dyDescent="0.25">
      <c r="B49" s="18"/>
      <c r="C49" s="1143" t="s">
        <v>5</v>
      </c>
      <c r="D49" s="1143"/>
      <c r="E49" s="1144"/>
      <c r="F49" s="19">
        <v>4.78</v>
      </c>
      <c r="G49" s="20">
        <v>11.14</v>
      </c>
      <c r="H49" s="20">
        <v>3.84</v>
      </c>
      <c r="I49" s="20" t="s">
        <v>532</v>
      </c>
      <c r="J49" s="21">
        <v>4.08</v>
      </c>
    </row>
    <row r="50" spans="2:10" ht="13.2" x14ac:dyDescent="0.2"/>
  </sheetData>
  <sheetProtection algorithmName="SHA-512" hashValue="8wILqB5dYyrtgGghxUoa5Db6afuW3qcU8Makx0Zcp61whxQW45SdmCLO7ioRXPzpnssu02Sa8KjsnXmmYytzLg==" saltValue="DUcZ4Mftg7tk2hveSdj09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c:title>
  <dc:subject>-</dc:subject>
  <dc:creator>-</dc:creator>
  <cp:keywords/>
  <dc:description>-</dc:description>
  <cp:lastModifiedBy>-</cp:lastModifiedBy>
  <cp:lastPrinted>2026-03-17T00:13:46Z</cp:lastPrinted>
  <dcterms:created xsi:type="dcterms:W3CDTF">2026-02-23T08:22:59Z</dcterms:created>
  <dcterms:modified xsi:type="dcterms:W3CDTF">2026-02-23T08:22:59Z</dcterms:modified>
  <cp:category/>
</cp:coreProperties>
</file>