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8\庶務課\04_就学援助・特別支援奨励・へき地\04_認定\00_認定表\"/>
    </mc:Choice>
  </mc:AlternateContent>
  <xr:revisionPtr revIDLastSave="0" documentId="13_ncr:1_{462C7331-480D-4167-82FA-9D1E6D5776BF}" xr6:coauthVersionLast="47" xr6:coauthVersionMax="47" xr10:uidLastSave="{00000000-0000-0000-0000-000000000000}"/>
  <bookViews>
    <workbookView xWindow="-120" yWindow="-120" windowWidth="29040" windowHeight="15720" tabRatio="500" xr2:uid="{00000000-000D-0000-FFFF-FFFF00000000}"/>
  </bookViews>
  <sheets>
    <sheet name="需要額計算表" sheetId="1" r:id="rId1"/>
  </sheets>
  <definedNames>
    <definedName name="_xlnm.Print_Area" localSheetId="0">需要額計算表!$A$1:$O$43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11" i="1" l="1"/>
  <c r="T10" i="1"/>
  <c r="T9" i="1" s="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H28" i="1"/>
  <c r="S27" i="1"/>
  <c r="F27" i="1"/>
  <c r="S26" i="1"/>
  <c r="F26" i="1"/>
  <c r="S25" i="1"/>
  <c r="F10" i="1" s="1"/>
  <c r="F25" i="1"/>
  <c r="S24" i="1"/>
  <c r="F24" i="1"/>
  <c r="S23" i="1"/>
  <c r="F23" i="1"/>
  <c r="S22" i="1"/>
  <c r="F22" i="1"/>
  <c r="S21" i="1"/>
  <c r="F21" i="1"/>
  <c r="S20" i="1"/>
  <c r="F20" i="1"/>
  <c r="S19" i="1"/>
  <c r="F19" i="1"/>
  <c r="S18" i="1"/>
  <c r="F18" i="1"/>
  <c r="S17" i="1"/>
  <c r="F17" i="1"/>
  <c r="S16" i="1"/>
  <c r="F16" i="1"/>
  <c r="S15" i="1"/>
  <c r="F15" i="1"/>
  <c r="S14" i="1"/>
  <c r="F14" i="1"/>
  <c r="S13" i="1"/>
  <c r="F13" i="1"/>
  <c r="S12" i="1"/>
  <c r="F12" i="1"/>
  <c r="F11" i="1"/>
  <c r="V10" i="1"/>
  <c r="V9" i="1" s="1"/>
  <c r="E30" i="1" s="1"/>
  <c r="F30" i="1" s="1"/>
  <c r="U10" i="1"/>
  <c r="U9" i="1" s="1"/>
  <c r="E29" i="1" s="1"/>
  <c r="F9" i="1"/>
  <c r="F8" i="1"/>
  <c r="F28" i="1" l="1"/>
  <c r="D28" i="1"/>
  <c r="F29" i="1"/>
  <c r="F31" i="1" l="1"/>
  <c r="B33" i="1" s="1"/>
</calcChain>
</file>

<file path=xl/sharedStrings.xml><?xml version="1.0" encoding="utf-8"?>
<sst xmlns="http://schemas.openxmlformats.org/spreadsheetml/2006/main" count="48" uniqueCount="46">
  <si>
    <t>需要額算出表</t>
  </si>
  <si>
    <t>この表では、あなたの世帯員の年齢、小・中学生の有無、世帯の前年所得を入力すると、就学援助を申請して認定になるかどうかの計算ができます。</t>
  </si>
  <si>
    <t>世帯員の年齢</t>
  </si>
  <si>
    <t>小・中学生</t>
  </si>
  <si>
    <t>金額</t>
  </si>
  <si>
    <t>需要額の出し方</t>
  </si>
  <si>
    <t>Ａ表　年齢別基準額</t>
  </si>
  <si>
    <t>Ｂ表　人数加算</t>
  </si>
  <si>
    <t>Ａ表　年齢加算の年齢に対応した基準額</t>
  </si>
  <si>
    <t>世帯員数</t>
  </si>
  <si>
    <t>小学生人数</t>
  </si>
  <si>
    <t>中学生人数</t>
  </si>
  <si>
    <t>年齢</t>
  </si>
  <si>
    <t>基準額</t>
  </si>
  <si>
    <t>0～2</t>
  </si>
  <si>
    <t>3～5</t>
  </si>
  <si>
    <t>6～11</t>
  </si>
  <si>
    <t>12～19</t>
  </si>
  <si>
    <t>20～40</t>
  </si>
  <si>
    <t>41～59</t>
  </si>
  <si>
    <t>60～69</t>
  </si>
  <si>
    <t>70～</t>
  </si>
  <si>
    <t>Ｂ表　人数加算の世帯人数に対応した基準額</t>
  </si>
  <si>
    <t>小学生</t>
  </si>
  <si>
    <t>118,600円×支給対象となる小学生の人数</t>
  </si>
  <si>
    <t>↑世帯の前年</t>
  </si>
  <si>
    <t>中学生</t>
  </si>
  <si>
    <t>153,600円×支給対象となる中学生の人数</t>
  </si>
  <si>
    <t>所得合計</t>
  </si>
  <si>
    <r>
      <t>　前年所得のうち，</t>
    </r>
    <r>
      <rPr>
        <b/>
        <sz val="16"/>
        <color rgb="FFFF0000"/>
        <rFont val="ＭＳ Ｐゴシック"/>
        <family val="3"/>
        <charset val="128"/>
      </rPr>
      <t>給与所得または公的年金等所得がある人は，その合計額から10万円を差し引いた額</t>
    </r>
    <r>
      <rPr>
        <sz val="16"/>
        <rFont val="ＭＳ Ｐゴシック"/>
        <family val="3"/>
        <charset val="128"/>
      </rPr>
      <t>を用います。</t>
    </r>
    <rPh sb="1" eb="3">
      <t>ゼンネン</t>
    </rPh>
    <rPh sb="3" eb="5">
      <t>ショトク</t>
    </rPh>
    <rPh sb="9" eb="11">
      <t>キュウヨ</t>
    </rPh>
    <rPh sb="11" eb="13">
      <t>ショトク</t>
    </rPh>
    <rPh sb="16" eb="18">
      <t>コウテキ</t>
    </rPh>
    <rPh sb="18" eb="20">
      <t>ネンキン</t>
    </rPh>
    <rPh sb="20" eb="21">
      <t>トウ</t>
    </rPh>
    <rPh sb="21" eb="23">
      <t>ショトク</t>
    </rPh>
    <rPh sb="26" eb="27">
      <t>ヒト</t>
    </rPh>
    <rPh sb="31" eb="34">
      <t>ゴウケイガク</t>
    </rPh>
    <rPh sb="38" eb="40">
      <t>マンエン</t>
    </rPh>
    <rPh sb="41" eb="42">
      <t>サ</t>
    </rPh>
    <rPh sb="43" eb="44">
      <t>ヒ</t>
    </rPh>
    <rPh sb="46" eb="47">
      <t>ガク</t>
    </rPh>
    <rPh sb="48" eb="49">
      <t>モチ</t>
    </rPh>
    <phoneticPr fontId="10"/>
  </si>
  <si>
    <r>
      <t>※「前年所得額」とは</t>
    </r>
    <r>
      <rPr>
        <b/>
        <sz val="16"/>
        <rFont val="ＭＳ Ｐゴシック"/>
        <family val="3"/>
        <charset val="128"/>
      </rPr>
      <t>「前年の合計所得金額」</t>
    </r>
    <r>
      <rPr>
        <sz val="16"/>
        <rFont val="ＭＳ Ｐゴシック"/>
        <family val="3"/>
        <charset val="128"/>
      </rPr>
      <t>のことです。</t>
    </r>
    <rPh sb="2" eb="4">
      <t>ゼンネン</t>
    </rPh>
    <rPh sb="4" eb="6">
      <t>ショトク</t>
    </rPh>
    <rPh sb="6" eb="7">
      <t>ガク</t>
    </rPh>
    <rPh sb="11" eb="13">
      <t>ゼンネン</t>
    </rPh>
    <rPh sb="14" eb="20">
      <t>ゴウケイショトクキンガク</t>
    </rPh>
    <phoneticPr fontId="10"/>
  </si>
  <si>
    <t>前年所得額</t>
    <phoneticPr fontId="10"/>
  </si>
  <si>
    <t>≪例１≫</t>
    <rPh sb="1" eb="2">
      <t>レイ</t>
    </rPh>
    <phoneticPr fontId="10"/>
  </si>
  <si>
    <t>　給与所得 315万円　の場合</t>
    <rPh sb="1" eb="3">
      <t>キュウヨ</t>
    </rPh>
    <rPh sb="3" eb="5">
      <t>ショトク</t>
    </rPh>
    <rPh sb="9" eb="11">
      <t>マンエン</t>
    </rPh>
    <rPh sb="13" eb="15">
      <t>バアイ</t>
    </rPh>
    <phoneticPr fontId="10"/>
  </si>
  <si>
    <r>
      <t>　　　　　　⇒</t>
    </r>
    <r>
      <rPr>
        <b/>
        <sz val="16"/>
        <rFont val="ＭＳ Ｐゴシック"/>
        <family val="3"/>
        <charset val="128"/>
      </rPr>
      <t>305万円</t>
    </r>
    <r>
      <rPr>
        <sz val="16"/>
        <rFont val="ＭＳ Ｐゴシック"/>
        <family val="3"/>
        <charset val="128"/>
      </rPr>
      <t>　（給与所得から10万円を差し引く。）</t>
    </r>
    <rPh sb="10" eb="12">
      <t>マンエン</t>
    </rPh>
    <rPh sb="14" eb="16">
      <t>キュウヨ</t>
    </rPh>
    <rPh sb="16" eb="18">
      <t>ショトク</t>
    </rPh>
    <rPh sb="22" eb="24">
      <t>マンエン</t>
    </rPh>
    <rPh sb="25" eb="26">
      <t>サ</t>
    </rPh>
    <rPh sb="27" eb="28">
      <t>ヒ</t>
    </rPh>
    <phoneticPr fontId="10"/>
  </si>
  <si>
    <t>≪例２≫</t>
    <rPh sb="1" eb="2">
      <t>レイ</t>
    </rPh>
    <phoneticPr fontId="10"/>
  </si>
  <si>
    <t>　給与所得 2万円，公的年金等所得 6万円，農業所得 80万円（計 88万円）　の場合</t>
    <rPh sb="1" eb="5">
      <t>キュウヨショトク</t>
    </rPh>
    <rPh sb="7" eb="9">
      <t>マンエン</t>
    </rPh>
    <rPh sb="10" eb="17">
      <t>コウテキネンキントウショトク</t>
    </rPh>
    <rPh sb="19" eb="21">
      <t>マンエン</t>
    </rPh>
    <rPh sb="22" eb="26">
      <t>ノウギョウショトク</t>
    </rPh>
    <rPh sb="29" eb="31">
      <t>マンエン</t>
    </rPh>
    <rPh sb="32" eb="33">
      <t>ケイ</t>
    </rPh>
    <rPh sb="36" eb="38">
      <t>マンエン</t>
    </rPh>
    <rPh sb="41" eb="43">
      <t>バアイ</t>
    </rPh>
    <phoneticPr fontId="10"/>
  </si>
  <si>
    <r>
      <t>　　　　　　⇒</t>
    </r>
    <r>
      <rPr>
        <b/>
        <sz val="16"/>
        <rFont val="ＭＳ Ｐゴシック"/>
        <family val="3"/>
        <charset val="128"/>
      </rPr>
      <t>80万円</t>
    </r>
    <r>
      <rPr>
        <sz val="16"/>
        <rFont val="ＭＳ Ｐゴシック"/>
        <family val="3"/>
        <charset val="128"/>
      </rPr>
      <t>　（給与所得 2万円と公的年金等所得 6万円の計 8万円を差し引く。）</t>
    </r>
    <rPh sb="9" eb="11">
      <t>マンエン</t>
    </rPh>
    <rPh sb="13" eb="15">
      <t>キュウヨ</t>
    </rPh>
    <rPh sb="15" eb="17">
      <t>ショトク</t>
    </rPh>
    <rPh sb="19" eb="21">
      <t>マンエン</t>
    </rPh>
    <rPh sb="22" eb="27">
      <t>コウテキネンキントウ</t>
    </rPh>
    <rPh sb="27" eb="29">
      <t>ショトク</t>
    </rPh>
    <rPh sb="31" eb="33">
      <t>マンエン</t>
    </rPh>
    <rPh sb="34" eb="35">
      <t>ケイ</t>
    </rPh>
    <rPh sb="37" eb="39">
      <t>マンエン</t>
    </rPh>
    <rPh sb="40" eb="41">
      <t>サ</t>
    </rPh>
    <rPh sb="42" eb="43">
      <t>ヒ</t>
    </rPh>
    <phoneticPr fontId="10"/>
  </si>
  <si>
    <r>
      <t>※</t>
    </r>
    <r>
      <rPr>
        <b/>
        <sz val="16"/>
        <rFont val="ＭＳ Ｐゴシック"/>
        <family val="3"/>
        <charset val="128"/>
      </rPr>
      <t>税制改正で所得の計算方法が変更されたことに伴い，令和３年度から就学援助の審査方法を変更しました。</t>
    </r>
    <rPh sb="1" eb="5">
      <t>ゼイセイカイセイ</t>
    </rPh>
    <rPh sb="6" eb="8">
      <t>ショトク</t>
    </rPh>
    <rPh sb="9" eb="11">
      <t>ケイサン</t>
    </rPh>
    <rPh sb="11" eb="13">
      <t>ホウホウ</t>
    </rPh>
    <rPh sb="14" eb="16">
      <t>ヘンコウ</t>
    </rPh>
    <rPh sb="22" eb="23">
      <t>トモナ</t>
    </rPh>
    <rPh sb="25" eb="27">
      <t>レイワ</t>
    </rPh>
    <rPh sb="28" eb="30">
      <t>ネンド</t>
    </rPh>
    <rPh sb="32" eb="36">
      <t>シュウガクエンジョ</t>
    </rPh>
    <rPh sb="37" eb="41">
      <t>シンサホウホウ</t>
    </rPh>
    <rPh sb="42" eb="44">
      <t>ヘンコウ</t>
    </rPh>
    <phoneticPr fontId="10"/>
  </si>
  <si>
    <t>　ただし，給与所得と公的年金等所得の合計額が10万円を下回る場合は，その金額を差し引きます。</t>
    <phoneticPr fontId="10"/>
  </si>
  <si>
    <t>年齢別基準額（①）</t>
    <phoneticPr fontId="10"/>
  </si>
  <si>
    <t>教育加算（③）</t>
    <phoneticPr fontId="10"/>
  </si>
  <si>
    <t>需要額（①+②+③）</t>
    <phoneticPr fontId="10"/>
  </si>
  <si>
    <t>※ただし、計算表に入力した内容に漏れや誤りがあった時はこの判定と異なることがあります。</t>
    <phoneticPr fontId="10"/>
  </si>
  <si>
    <t>黄色いセルに入力をしてください。判定結果が自動的に表示されます。</t>
    <rPh sb="0" eb="2">
      <t>キイロ</t>
    </rPh>
    <rPh sb="6" eb="8">
      <t>ニュウリョク</t>
    </rPh>
    <rPh sb="16" eb="18">
      <t>ハンテイ</t>
    </rPh>
    <rPh sb="18" eb="20">
      <t>ケッカ</t>
    </rPh>
    <rPh sb="21" eb="24">
      <t>ジドウテキ</t>
    </rPh>
    <rPh sb="25" eb="27">
      <t>ヒョウジ</t>
    </rPh>
    <phoneticPr fontId="10"/>
  </si>
  <si>
    <t>人数加算（②）</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</si>
</sst>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Red]\-#,##0"/>
    <numFmt numFmtId="177" formatCode="General&quot;人&quot;"/>
    <numFmt numFmtId="178" formatCode="0&quot;人&quot;"/>
  </numFmts>
  <fonts count="17" x14ac:knownFonts="1">
    <font>
      <sz val="11"/>
      <name val="ＭＳ Ｐゴシック"/>
      <family val="3"/>
      <charset val="128"/>
    </font>
    <font>
      <b/>
      <u/>
      <sz val="16"/>
      <name val="ＭＳ Ｐゴシック"/>
      <family val="3"/>
      <charset val="128"/>
    </font>
    <font>
      <u/>
      <sz val="14"/>
      <name val="ＭＳ Ｐゴシック"/>
      <family val="3"/>
      <charset val="128"/>
    </font>
    <font>
      <b/>
      <sz val="16"/>
      <name val="ＭＳ Ｐゴシック"/>
      <family val="3"/>
      <charset val="128"/>
    </font>
    <font>
      <sz val="20"/>
      <name val="HG創英角ｺﾞｼｯｸUB"/>
      <family val="3"/>
      <charset val="128"/>
    </font>
    <font>
      <sz val="14"/>
      <name val="HG創英角ｺﾞｼｯｸUB"/>
      <family val="3"/>
      <charset val="128"/>
    </font>
    <font>
      <sz val="11"/>
      <color rgb="FF3366FF"/>
      <name val="ＭＳ Ｐゴシック"/>
      <family val="3"/>
      <charset val="128"/>
    </font>
    <font>
      <sz val="12"/>
      <color rgb="FF3366FF"/>
      <name val="ＭＳ Ｐゴシック"/>
      <family val="3"/>
      <charset val="128"/>
    </font>
    <font>
      <sz val="10"/>
      <color rgb="FF3366FF"/>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6"/>
      <color rgb="FFFF0000"/>
      <name val="ＭＳ Ｐゴシック"/>
      <family val="3"/>
      <charset val="128"/>
    </font>
    <font>
      <sz val="14"/>
      <name val="UD デジタル 教科書体 NK-R"/>
      <family val="1"/>
      <charset val="128"/>
    </font>
    <font>
      <sz val="11"/>
      <name val="UD デジタル 教科書体 NK-R"/>
      <family val="1"/>
      <charset val="128"/>
    </font>
    <font>
      <sz val="11"/>
      <name val="BIZ UDゴシック"/>
      <family val="3"/>
      <charset val="128"/>
    </font>
    <font>
      <b/>
      <sz val="14"/>
      <name val="UD デジタル 教科書体 NK-R"/>
      <family val="1"/>
      <charset val="128"/>
    </font>
  </fonts>
  <fills count="6">
    <fill>
      <patternFill patternType="none"/>
    </fill>
    <fill>
      <patternFill patternType="gray125"/>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CC99"/>
        <bgColor rgb="FFC0C0C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double">
        <color auto="1"/>
      </bottom>
      <diagonal/>
    </border>
    <border>
      <left style="double">
        <color auto="1"/>
      </left>
      <right style="thin">
        <color auto="1"/>
      </right>
      <top/>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diagonalUp="1">
      <left style="double">
        <color auto="1"/>
      </left>
      <right style="thin">
        <color auto="1"/>
      </right>
      <top style="double">
        <color auto="1"/>
      </top>
      <bottom style="thin">
        <color auto="1"/>
      </bottom>
      <diagonal style="thin">
        <color auto="1"/>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s>
  <cellStyleXfs count="2">
    <xf numFmtId="0" fontId="0" fillId="0" borderId="0">
      <alignment vertical="center"/>
    </xf>
    <xf numFmtId="176" fontId="9" fillId="0" borderId="0" applyBorder="0" applyProtection="0">
      <alignment vertical="center"/>
    </xf>
  </cellStyleXfs>
  <cellXfs count="79">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left" vertical="center"/>
    </xf>
    <xf numFmtId="0" fontId="0" fillId="0" borderId="0" xfId="0" applyFont="1" applyBorder="1" applyAlignment="1" applyProtection="1">
      <alignment horizontal="center" vertical="center"/>
    </xf>
    <xf numFmtId="0" fontId="0" fillId="0" borderId="0" xfId="0" applyBorder="1" applyAlignment="1" applyProtection="1">
      <alignment horizontal="center" vertical="center"/>
    </xf>
    <xf numFmtId="176" fontId="0" fillId="0" borderId="0" xfId="1" applyFont="1" applyBorder="1" applyAlignment="1" applyProtection="1">
      <alignment horizontal="right" vertical="center"/>
    </xf>
    <xf numFmtId="176" fontId="0" fillId="0" borderId="0" xfId="0" applyNumberFormat="1" applyProtection="1">
      <alignment vertical="center"/>
    </xf>
    <xf numFmtId="0" fontId="0" fillId="0" borderId="0" xfId="0" applyBorder="1" applyAlignment="1" applyProtection="1">
      <alignment horizontal="right" vertical="center"/>
    </xf>
    <xf numFmtId="0" fontId="0" fillId="0" borderId="0" xfId="0" applyBorder="1" applyAlignment="1">
      <alignment horizontal="right" vertical="center"/>
    </xf>
    <xf numFmtId="176" fontId="0" fillId="0" borderId="0" xfId="1" applyFont="1" applyBorder="1" applyAlignment="1" applyProtection="1">
      <alignment horizontal="right" vertical="center"/>
      <protection locked="0"/>
    </xf>
    <xf numFmtId="0" fontId="5" fillId="0" borderId="0" xfId="0"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6" fillId="0" borderId="0" xfId="0" applyFont="1" applyBorder="1" applyAlignment="1" applyProtection="1">
      <alignment vertical="center"/>
    </xf>
    <xf numFmtId="0" fontId="7" fillId="0" borderId="0" xfId="0" applyFont="1" applyBorder="1" applyAlignment="1" applyProtection="1">
      <alignment vertical="center" wrapText="1"/>
    </xf>
    <xf numFmtId="0" fontId="6" fillId="0" borderId="0" xfId="0" applyFont="1" applyBorder="1" applyProtection="1">
      <alignment vertical="center"/>
    </xf>
    <xf numFmtId="176" fontId="6" fillId="0" borderId="0" xfId="1" applyFont="1" applyBorder="1" applyAlignment="1" applyProtection="1">
      <alignment vertical="center"/>
    </xf>
    <xf numFmtId="0" fontId="7" fillId="0" borderId="0" xfId="0" applyFont="1" applyBorder="1" applyAlignment="1" applyProtection="1">
      <alignment horizontal="center" vertical="center"/>
    </xf>
    <xf numFmtId="0" fontId="8" fillId="0" borderId="0" xfId="0" applyFont="1" applyBorder="1" applyAlignment="1" applyProtection="1">
      <alignment vertical="center"/>
    </xf>
    <xf numFmtId="0" fontId="7" fillId="0" borderId="0" xfId="0" applyFont="1" applyBorder="1" applyAlignment="1" applyProtection="1">
      <alignment vertical="center"/>
    </xf>
    <xf numFmtId="0" fontId="6" fillId="0" borderId="0" xfId="0" applyFont="1" applyBorder="1" applyAlignment="1">
      <alignment vertical="center"/>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176" fontId="7" fillId="0" borderId="0" xfId="1" applyFont="1" applyBorder="1" applyAlignment="1" applyProtection="1">
      <alignment vertical="center"/>
    </xf>
    <xf numFmtId="0" fontId="0" fillId="0" borderId="0" xfId="0" applyFont="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11" fillId="0" borderId="0" xfId="0" applyFont="1" applyAlignment="1" applyProtection="1">
      <alignment horizontal="left" vertical="center"/>
    </xf>
    <xf numFmtId="0" fontId="11" fillId="0" borderId="0" xfId="0" applyFont="1" applyBorder="1" applyAlignment="1">
      <alignment horizontal="right" vertical="center"/>
    </xf>
    <xf numFmtId="176" fontId="11" fillId="0" borderId="0" xfId="1" applyFont="1" applyBorder="1" applyAlignment="1" applyProtection="1">
      <alignment horizontal="right" vertical="center"/>
    </xf>
    <xf numFmtId="176" fontId="11" fillId="0" borderId="0" xfId="1" applyFont="1" applyBorder="1" applyAlignment="1" applyProtection="1">
      <alignment vertical="center"/>
    </xf>
    <xf numFmtId="176" fontId="11" fillId="0" borderId="0" xfId="0" applyNumberFormat="1" applyFont="1" applyBorder="1" applyAlignment="1" applyProtection="1">
      <alignment vertical="center"/>
    </xf>
    <xf numFmtId="0" fontId="13"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3" borderId="2" xfId="0" applyFont="1" applyFill="1" applyBorder="1" applyProtection="1">
      <alignment vertical="center"/>
      <protection locked="0"/>
    </xf>
    <xf numFmtId="176" fontId="13" fillId="0" borderId="1" xfId="1" applyFont="1" applyBorder="1" applyAlignment="1" applyProtection="1">
      <alignment vertical="center"/>
    </xf>
    <xf numFmtId="176" fontId="13" fillId="3" borderId="3" xfId="1" applyFont="1" applyFill="1" applyBorder="1" applyAlignment="1" applyProtection="1">
      <alignment horizontal="right" vertical="center"/>
      <protection locked="0"/>
    </xf>
    <xf numFmtId="0" fontId="13" fillId="0" borderId="2" xfId="0" applyFont="1" applyBorder="1" applyProtection="1">
      <alignment vertical="center"/>
    </xf>
    <xf numFmtId="176" fontId="13" fillId="0" borderId="6" xfId="1" applyFont="1" applyBorder="1" applyAlignment="1" applyProtection="1">
      <alignment vertical="center"/>
    </xf>
    <xf numFmtId="177" fontId="13" fillId="2" borderId="1" xfId="0" applyNumberFormat="1" applyFont="1" applyFill="1" applyBorder="1" applyAlignment="1" applyProtection="1">
      <alignment horizontal="center" vertical="center"/>
    </xf>
    <xf numFmtId="0" fontId="13" fillId="0" borderId="2" xfId="0" applyFont="1" applyBorder="1" applyAlignment="1" applyProtection="1">
      <alignment vertical="center" wrapText="1"/>
    </xf>
    <xf numFmtId="0" fontId="13" fillId="0" borderId="8" xfId="0" applyFont="1" applyBorder="1" applyAlignment="1" applyProtection="1">
      <alignment vertical="center"/>
    </xf>
    <xf numFmtId="177" fontId="13" fillId="2" borderId="5" xfId="0" applyNumberFormat="1" applyFont="1" applyFill="1" applyBorder="1" applyAlignment="1" applyProtection="1">
      <alignment horizontal="center" vertical="center"/>
    </xf>
    <xf numFmtId="176" fontId="13" fillId="0" borderId="7" xfId="1" applyFont="1" applyBorder="1" applyAlignment="1" applyProtection="1">
      <alignment vertical="center"/>
    </xf>
    <xf numFmtId="0" fontId="13" fillId="0" borderId="11" xfId="0" applyFont="1" applyBorder="1" applyProtection="1">
      <alignment vertical="center"/>
    </xf>
    <xf numFmtId="0" fontId="13" fillId="4" borderId="12" xfId="0" applyFont="1" applyFill="1" applyBorder="1" applyAlignment="1" applyProtection="1">
      <alignment vertical="center"/>
    </xf>
    <xf numFmtId="0" fontId="15" fillId="0" borderId="0" xfId="0" applyFont="1" applyBorder="1" applyAlignment="1" applyProtection="1">
      <alignment horizontal="center" vertical="center"/>
    </xf>
    <xf numFmtId="0" fontId="15" fillId="0" borderId="1" xfId="0" applyFont="1" applyBorder="1" applyAlignment="1" applyProtection="1">
      <alignment horizontal="center" vertical="center"/>
    </xf>
    <xf numFmtId="176" fontId="15" fillId="0" borderId="1" xfId="1" applyFont="1" applyBorder="1" applyAlignment="1" applyProtection="1">
      <alignment vertical="center"/>
    </xf>
    <xf numFmtId="176" fontId="15" fillId="0" borderId="0" xfId="1" applyFont="1" applyBorder="1" applyAlignment="1" applyProtection="1">
      <alignment horizontal="right" vertical="center"/>
    </xf>
    <xf numFmtId="176" fontId="15" fillId="0" borderId="1" xfId="1" applyFont="1" applyBorder="1" applyAlignment="1" applyProtection="1">
      <alignment horizontal="right" vertical="center"/>
    </xf>
    <xf numFmtId="0" fontId="15" fillId="0" borderId="0" xfId="0" applyFont="1" applyBorder="1" applyAlignment="1" applyProtection="1">
      <alignment horizontal="right" vertical="center"/>
    </xf>
    <xf numFmtId="3" fontId="15" fillId="0" borderId="1" xfId="0" applyNumberFormat="1" applyFont="1" applyBorder="1" applyAlignment="1" applyProtection="1">
      <alignment vertical="center"/>
    </xf>
    <xf numFmtId="0" fontId="15" fillId="0" borderId="0" xfId="0" applyFont="1" applyAlignment="1" applyProtection="1">
      <alignment horizontal="left" vertical="center"/>
    </xf>
    <xf numFmtId="0" fontId="15" fillId="0" borderId="0" xfId="0" applyFont="1" applyProtection="1">
      <alignment vertical="center"/>
    </xf>
    <xf numFmtId="176" fontId="16" fillId="0" borderId="9" xfId="1" applyFont="1" applyBorder="1" applyAlignment="1" applyProtection="1">
      <alignment vertical="center"/>
    </xf>
    <xf numFmtId="0" fontId="1" fillId="0" borderId="0" xfId="0" applyFont="1" applyBorder="1" applyAlignment="1" applyProtection="1">
      <alignment horizontal="center" vertical="center"/>
    </xf>
    <xf numFmtId="0" fontId="13" fillId="2" borderId="1"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3" fillId="2" borderId="1" xfId="0" applyFont="1" applyFill="1" applyBorder="1" applyAlignment="1" applyProtection="1">
      <alignment horizontal="center" vertical="center" wrapText="1"/>
    </xf>
    <xf numFmtId="0" fontId="13" fillId="0" borderId="4" xfId="0" applyFont="1" applyBorder="1" applyAlignment="1" applyProtection="1">
      <alignment horizontal="left" vertical="center"/>
    </xf>
    <xf numFmtId="0" fontId="4" fillId="5" borderId="13" xfId="0"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178" fontId="13" fillId="2" borderId="1" xfId="0" applyNumberFormat="1"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cellXfs>
  <cellStyles count="2">
    <cellStyle name="Excel Built-in Comma [0]"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51</xdr:row>
      <xdr:rowOff>0</xdr:rowOff>
    </xdr:from>
    <xdr:to>
      <xdr:col>17</xdr:col>
      <xdr:colOff>0</xdr:colOff>
      <xdr:row>51</xdr:row>
      <xdr:rowOff>0</xdr:rowOff>
    </xdr:to>
    <xdr:sp macro="" textlink="">
      <xdr:nvSpPr>
        <xdr:cNvPr id="2" name="Freeform 1">
          <a:extLst>
            <a:ext uri="{FF2B5EF4-FFF2-40B4-BE49-F238E27FC236}">
              <a16:creationId xmlns:a16="http://schemas.microsoft.com/office/drawing/2014/main" id="{00000000-0008-0000-0000-000002000000}"/>
            </a:ext>
          </a:extLst>
        </xdr:cNvPr>
        <xdr:cNvSpPr/>
      </xdr:nvSpPr>
      <xdr:spPr>
        <a:xfrm>
          <a:off x="14388120" y="13835880"/>
          <a:ext cx="360" cy="360"/>
        </a:xfrm>
        <a:custGeom>
          <a:avLst/>
          <a:gdLst/>
          <a:ahLst/>
          <a:cxnLst/>
          <a:rect l="0" t="0" r="r" b="b"/>
          <a:pathLst>
            <a:path w="1" h="1">
              <a:moveTo>
                <a:pt x="0" y="0"/>
              </a:moveTo>
              <a:lnTo>
                <a:pt x="0" y="0"/>
              </a:lnTo>
            </a:path>
          </a:pathLst>
        </a:custGeom>
        <a:ln w="9360">
          <a:solidFill>
            <a:srgbClr val="000000"/>
          </a:solidFill>
          <a:round/>
          <a:tailEnd type="triangle" w="med" len="med"/>
        </a:ln>
      </xdr:spPr>
    </xdr:sp>
    <xdr:clientData/>
  </xdr:twoCellAnchor>
  <xdr:twoCellAnchor>
    <xdr:from>
      <xdr:col>1</xdr:col>
      <xdr:colOff>391946</xdr:colOff>
      <xdr:row>7</xdr:row>
      <xdr:rowOff>122404</xdr:rowOff>
    </xdr:from>
    <xdr:to>
      <xdr:col>2</xdr:col>
      <xdr:colOff>1143986</xdr:colOff>
      <xdr:row>9</xdr:row>
      <xdr:rowOff>131404</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691303" y="2966297"/>
          <a:ext cx="1582076" cy="498857"/>
        </a:xfrm>
        <a:prstGeom prst="wedgeRoundRectCallout">
          <a:avLst>
            <a:gd name="adj1" fmla="val 65662"/>
            <a:gd name="adj2" fmla="val 21699"/>
            <a:gd name="adj3" fmla="val 16667"/>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301"/>
            </a:lnSpc>
          </a:pPr>
          <a:r>
            <a:rPr lang="en-US" sz="1100" b="0" strike="noStrike" spc="-1">
              <a:solidFill>
                <a:srgbClr val="000000"/>
              </a:solidFill>
              <a:latin typeface="ＭＳ Ｐゴシック"/>
              <a:ea typeface="ＭＳ Ｐゴシック"/>
            </a:rPr>
            <a:t>世帯員の年齢を入力してください。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xdr:from>
      <xdr:col>3</xdr:col>
      <xdr:colOff>1179784</xdr:colOff>
      <xdr:row>4</xdr:row>
      <xdr:rowOff>9360</xdr:rowOff>
    </xdr:from>
    <xdr:to>
      <xdr:col>5</xdr:col>
      <xdr:colOff>512704</xdr:colOff>
      <xdr:row>5</xdr:row>
      <xdr:rowOff>94680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3792355" y="1859931"/>
          <a:ext cx="1550885" cy="547963"/>
        </a:xfrm>
        <a:prstGeom prst="wedgeRoundRectCallout">
          <a:avLst>
            <a:gd name="adj1" fmla="val 11402"/>
            <a:gd name="adj2" fmla="val 102399"/>
            <a:gd name="adj3" fmla="val 16667"/>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小・中学生の場合は</a:t>
          </a:r>
          <a:endParaRPr lang="en-US" sz="1100" b="0" strike="noStrike" spc="-1">
            <a:latin typeface="Times New Roman"/>
          </a:endParaRPr>
        </a:p>
        <a:p>
          <a:pPr>
            <a:lnSpc>
              <a:spcPts val="1301"/>
            </a:lnSpc>
          </a:pPr>
          <a:r>
            <a:rPr lang="en-US" sz="1100" b="0" strike="noStrike" spc="-1">
              <a:solidFill>
                <a:srgbClr val="000000"/>
              </a:solidFill>
              <a:latin typeface="ＭＳ Ｐゴシック"/>
              <a:ea typeface="ＭＳ Ｐゴシック"/>
            </a:rPr>
            <a:t>選択してください。</a:t>
          </a:r>
          <a:endParaRPr lang="en-US" sz="1100" b="0" strike="noStrike" spc="-1">
            <a:latin typeface="Times New Roman"/>
          </a:endParaRPr>
        </a:p>
        <a:p>
          <a:pPr>
            <a:lnSpc>
              <a:spcPts val="1301"/>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60"/>
  <sheetViews>
    <sheetView showGridLines="0" tabSelected="1" view="pageBreakPreview" zoomScale="70" zoomScaleNormal="70" zoomScalePageLayoutView="70" workbookViewId="0">
      <selection activeCell="D8" sqref="D8"/>
    </sheetView>
  </sheetViews>
  <sheetFormatPr defaultColWidth="9" defaultRowHeight="13.5" x14ac:dyDescent="0.15"/>
  <cols>
    <col min="1" max="1" width="4" style="1" customWidth="1"/>
    <col min="2" max="2" width="10.875" style="1" customWidth="1"/>
    <col min="3" max="3" width="19.5" style="1" customWidth="1"/>
    <col min="4" max="4" width="15.5" style="1" customWidth="1"/>
    <col min="5" max="5" width="13.5" style="1" customWidth="1"/>
    <col min="6" max="6" width="18" style="2" bestFit="1" customWidth="1"/>
    <col min="7" max="7" width="57.625" style="3" customWidth="1"/>
    <col min="8" max="8" width="17.5" style="3" customWidth="1"/>
    <col min="9" max="9" width="2.75" style="3" customWidth="1"/>
    <col min="10" max="10" width="7.875" style="3" customWidth="1"/>
    <col min="11" max="11" width="13.125" style="3" customWidth="1"/>
    <col min="12" max="12" width="2.625" style="4" customWidth="1"/>
    <col min="13" max="13" width="11.375" style="4" customWidth="1"/>
    <col min="14" max="14" width="13.125" style="4" customWidth="1"/>
    <col min="15" max="15" width="5.625" style="4" customWidth="1"/>
    <col min="16" max="16" width="5.625" style="4" hidden="1" customWidth="1"/>
    <col min="17" max="17" width="5.625" style="1" hidden="1" customWidth="1"/>
    <col min="18" max="18" width="4.75" style="1" hidden="1" customWidth="1"/>
    <col min="19" max="19" width="7.875" style="1" hidden="1" customWidth="1"/>
    <col min="20" max="20" width="9.25" style="1" hidden="1" customWidth="1"/>
    <col min="21" max="22" width="11.25" style="1" hidden="1" customWidth="1"/>
    <col min="23" max="1024" width="9" style="1"/>
  </cols>
  <sheetData>
    <row r="1" spans="1:22" ht="36.75" customHeight="1" x14ac:dyDescent="0.15">
      <c r="A1" s="64" t="s">
        <v>0</v>
      </c>
      <c r="B1" s="64"/>
      <c r="C1" s="64"/>
      <c r="D1" s="64"/>
      <c r="E1" s="64"/>
      <c r="F1" s="64"/>
      <c r="G1" s="64"/>
      <c r="H1" s="64"/>
      <c r="I1" s="64"/>
      <c r="J1" s="64"/>
      <c r="K1" s="64"/>
      <c r="L1" s="64"/>
      <c r="M1" s="64"/>
      <c r="N1" s="64"/>
      <c r="O1" s="64"/>
      <c r="P1" s="5"/>
      <c r="Q1" s="5"/>
    </row>
    <row r="2" spans="1:22" ht="36.75" customHeight="1" x14ac:dyDescent="0.15">
      <c r="A2" s="6"/>
      <c r="B2" s="7" t="s">
        <v>1</v>
      </c>
      <c r="C2" s="6"/>
      <c r="D2" s="6"/>
      <c r="E2" s="6"/>
      <c r="F2" s="6"/>
      <c r="G2" s="6"/>
      <c r="H2" s="6"/>
      <c r="I2" s="6"/>
      <c r="J2" s="6"/>
      <c r="K2" s="6"/>
      <c r="L2" s="6"/>
      <c r="M2" s="6"/>
      <c r="N2" s="6"/>
      <c r="O2" s="6"/>
      <c r="P2" s="5"/>
      <c r="Q2" s="5"/>
    </row>
    <row r="3" spans="1:22" ht="36.75" customHeight="1" x14ac:dyDescent="0.15">
      <c r="A3" s="6"/>
      <c r="B3" s="7" t="s">
        <v>44</v>
      </c>
      <c r="C3" s="6"/>
      <c r="D3" s="6"/>
      <c r="E3" s="6"/>
      <c r="F3" s="6"/>
      <c r="G3" s="6"/>
      <c r="H3" s="6"/>
      <c r="I3" s="6"/>
      <c r="J3" s="6"/>
      <c r="K3" s="6"/>
      <c r="L3" s="6"/>
      <c r="M3" s="6"/>
      <c r="N3" s="6"/>
      <c r="O3" s="6"/>
      <c r="P3" s="5"/>
      <c r="Q3" s="5"/>
    </row>
    <row r="4" spans="1:22" ht="36.75" customHeight="1" x14ac:dyDescent="0.15">
      <c r="A4" s="6"/>
      <c r="B4" s="7" t="s">
        <v>43</v>
      </c>
      <c r="C4" s="6"/>
      <c r="D4" s="6"/>
      <c r="E4" s="6"/>
      <c r="F4" s="6"/>
      <c r="G4" s="6"/>
      <c r="H4" s="6"/>
      <c r="I4" s="6"/>
      <c r="J4" s="6"/>
      <c r="K4" s="6"/>
      <c r="L4" s="6"/>
      <c r="M4" s="6"/>
      <c r="N4" s="6"/>
      <c r="O4" s="6"/>
      <c r="P4" s="5"/>
      <c r="Q4" s="5"/>
    </row>
    <row r="5" spans="1:22" ht="36.75" customHeight="1" x14ac:dyDescent="0.15">
      <c r="A5" s="6"/>
      <c r="B5" s="6"/>
      <c r="C5" s="6"/>
      <c r="D5" s="6"/>
      <c r="E5" s="6"/>
      <c r="F5" s="6"/>
      <c r="G5" s="6"/>
      <c r="H5" s="6"/>
      <c r="I5" s="6"/>
      <c r="J5" s="6"/>
      <c r="K5" s="6"/>
      <c r="L5" s="6"/>
      <c r="M5" s="6"/>
      <c r="N5" s="6"/>
      <c r="O5" s="6"/>
      <c r="P5" s="5"/>
      <c r="Q5" s="5"/>
    </row>
    <row r="7" spans="1:22" ht="27.75" customHeight="1" x14ac:dyDescent="0.15">
      <c r="B7" s="65"/>
      <c r="C7" s="65"/>
      <c r="D7" s="39" t="s">
        <v>2</v>
      </c>
      <c r="E7" s="39" t="s">
        <v>3</v>
      </c>
      <c r="F7" s="39" t="s">
        <v>4</v>
      </c>
      <c r="G7" s="40" t="s">
        <v>5</v>
      </c>
      <c r="H7" s="41" t="s">
        <v>31</v>
      </c>
      <c r="J7" s="66" t="s">
        <v>6</v>
      </c>
      <c r="K7" s="66"/>
      <c r="L7" s="54"/>
      <c r="M7" s="66" t="s">
        <v>7</v>
      </c>
      <c r="N7" s="66"/>
      <c r="O7" s="8"/>
      <c r="P7" s="8"/>
    </row>
    <row r="8" spans="1:22" ht="20.100000000000001" customHeight="1" x14ac:dyDescent="0.15">
      <c r="B8" s="67" t="s">
        <v>40</v>
      </c>
      <c r="C8" s="67"/>
      <c r="D8" s="42"/>
      <c r="E8" s="42"/>
      <c r="F8" s="43" t="str">
        <f t="shared" ref="F8:F27" si="0">IF(D8="","",LOOKUP(D8,$R$11:$S$111,$S$11:$S$111))</f>
        <v/>
      </c>
      <c r="G8" s="68" t="s">
        <v>8</v>
      </c>
      <c r="H8" s="44"/>
      <c r="J8" s="66"/>
      <c r="K8" s="66"/>
      <c r="L8" s="54"/>
      <c r="M8" s="66"/>
      <c r="N8" s="66"/>
      <c r="O8" s="8"/>
      <c r="P8" s="8"/>
      <c r="T8" s="1" t="s">
        <v>9</v>
      </c>
      <c r="U8" s="1" t="s">
        <v>10</v>
      </c>
      <c r="V8" s="1" t="s">
        <v>11</v>
      </c>
    </row>
    <row r="9" spans="1:22" ht="20.100000000000001" customHeight="1" x14ac:dyDescent="0.15">
      <c r="B9" s="67"/>
      <c r="C9" s="67"/>
      <c r="D9" s="42"/>
      <c r="E9" s="42"/>
      <c r="F9" s="43" t="str">
        <f t="shared" si="0"/>
        <v/>
      </c>
      <c r="G9" s="68"/>
      <c r="H9" s="44"/>
      <c r="J9" s="66" t="s">
        <v>12</v>
      </c>
      <c r="K9" s="66" t="s">
        <v>13</v>
      </c>
      <c r="L9" s="54"/>
      <c r="M9" s="66" t="s">
        <v>9</v>
      </c>
      <c r="N9" s="66" t="s">
        <v>13</v>
      </c>
      <c r="O9" s="9"/>
      <c r="P9" s="9"/>
      <c r="T9" s="1" t="str">
        <f>IF(T10=0,"",T10)</f>
        <v/>
      </c>
      <c r="U9" s="1" t="str">
        <f>IF(U10=0,"",U10)</f>
        <v/>
      </c>
      <c r="V9" s="1" t="str">
        <f>IF(V10=0,"",V10)</f>
        <v/>
      </c>
    </row>
    <row r="10" spans="1:22" ht="20.100000000000001" customHeight="1" x14ac:dyDescent="0.15">
      <c r="B10" s="67"/>
      <c r="C10" s="67"/>
      <c r="D10" s="42"/>
      <c r="E10" s="42"/>
      <c r="F10" s="43" t="str">
        <f t="shared" si="0"/>
        <v/>
      </c>
      <c r="G10" s="68"/>
      <c r="H10" s="44"/>
      <c r="J10" s="66"/>
      <c r="K10" s="66"/>
      <c r="L10" s="54"/>
      <c r="M10" s="66"/>
      <c r="N10" s="66"/>
      <c r="O10" s="9"/>
      <c r="P10" s="9"/>
      <c r="T10" s="1">
        <f>COUNT(D8:D27)</f>
        <v>0</v>
      </c>
      <c r="U10" s="1">
        <f>COUNTIF(E8:E27,"小学生")</f>
        <v>0</v>
      </c>
      <c r="V10" s="1">
        <f>COUNTIF(E8:E27,"中学生")</f>
        <v>0</v>
      </c>
    </row>
    <row r="11" spans="1:22" ht="20.100000000000001" customHeight="1" x14ac:dyDescent="0.15">
      <c r="B11" s="67"/>
      <c r="C11" s="67"/>
      <c r="D11" s="42"/>
      <c r="E11" s="42"/>
      <c r="F11" s="43" t="str">
        <f t="shared" si="0"/>
        <v/>
      </c>
      <c r="G11" s="68"/>
      <c r="H11" s="44"/>
      <c r="J11" s="55" t="s">
        <v>14</v>
      </c>
      <c r="K11" s="56">
        <v>246900</v>
      </c>
      <c r="L11" s="57"/>
      <c r="M11" s="55">
        <v>1</v>
      </c>
      <c r="N11" s="58">
        <v>1104100</v>
      </c>
      <c r="O11" s="10"/>
      <c r="P11" s="10"/>
      <c r="R11" s="1">
        <v>0</v>
      </c>
      <c r="S11" s="11">
        <f>$K$11</f>
        <v>246900</v>
      </c>
    </row>
    <row r="12" spans="1:22" ht="20.100000000000001" customHeight="1" x14ac:dyDescent="0.15">
      <c r="B12" s="67"/>
      <c r="C12" s="67"/>
      <c r="D12" s="42"/>
      <c r="E12" s="42"/>
      <c r="F12" s="43" t="str">
        <f t="shared" si="0"/>
        <v/>
      </c>
      <c r="G12" s="68"/>
      <c r="H12" s="44"/>
      <c r="J12" s="55" t="s">
        <v>15</v>
      </c>
      <c r="K12" s="56">
        <v>311200</v>
      </c>
      <c r="L12" s="59"/>
      <c r="M12" s="55">
        <v>2</v>
      </c>
      <c r="N12" s="58">
        <v>1173200</v>
      </c>
      <c r="O12" s="12"/>
      <c r="P12" s="13"/>
      <c r="R12" s="1">
        <v>1</v>
      </c>
      <c r="S12" s="11">
        <f>$K$11</f>
        <v>246900</v>
      </c>
      <c r="T12" s="11"/>
    </row>
    <row r="13" spans="1:22" ht="20.100000000000001" customHeight="1" x14ac:dyDescent="0.15">
      <c r="B13" s="67"/>
      <c r="C13" s="67"/>
      <c r="D13" s="42"/>
      <c r="E13" s="42"/>
      <c r="F13" s="43" t="str">
        <f t="shared" si="0"/>
        <v/>
      </c>
      <c r="G13" s="68"/>
      <c r="H13" s="44"/>
      <c r="J13" s="55" t="s">
        <v>16</v>
      </c>
      <c r="K13" s="56">
        <v>402400</v>
      </c>
      <c r="L13" s="59"/>
      <c r="M13" s="55">
        <v>3</v>
      </c>
      <c r="N13" s="58">
        <v>1249200</v>
      </c>
      <c r="O13" s="12"/>
      <c r="P13" s="13"/>
      <c r="R13" s="1">
        <v>2</v>
      </c>
      <c r="S13" s="11">
        <f>$K$11</f>
        <v>246900</v>
      </c>
    </row>
    <row r="14" spans="1:22" ht="20.100000000000001" customHeight="1" x14ac:dyDescent="0.15">
      <c r="B14" s="67"/>
      <c r="C14" s="67"/>
      <c r="D14" s="42"/>
      <c r="E14" s="42"/>
      <c r="F14" s="43" t="str">
        <f t="shared" si="0"/>
        <v/>
      </c>
      <c r="G14" s="68"/>
      <c r="H14" s="44"/>
      <c r="J14" s="55" t="s">
        <v>17</v>
      </c>
      <c r="K14" s="56">
        <v>497000</v>
      </c>
      <c r="L14" s="59"/>
      <c r="M14" s="55">
        <v>4</v>
      </c>
      <c r="N14" s="58">
        <v>1285400</v>
      </c>
      <c r="O14" s="12"/>
      <c r="P14" s="13"/>
      <c r="R14" s="1">
        <v>3</v>
      </c>
      <c r="S14" s="11">
        <f>$K$12</f>
        <v>311200</v>
      </c>
    </row>
    <row r="15" spans="1:22" ht="20.100000000000001" customHeight="1" x14ac:dyDescent="0.15">
      <c r="B15" s="67"/>
      <c r="C15" s="67"/>
      <c r="D15" s="42"/>
      <c r="E15" s="42"/>
      <c r="F15" s="43" t="str">
        <f t="shared" si="0"/>
        <v/>
      </c>
      <c r="G15" s="68"/>
      <c r="H15" s="44"/>
      <c r="J15" s="55" t="s">
        <v>18</v>
      </c>
      <c r="K15" s="60">
        <v>475500</v>
      </c>
      <c r="L15" s="59"/>
      <c r="M15" s="55">
        <v>5</v>
      </c>
      <c r="N15" s="58">
        <v>1304600</v>
      </c>
      <c r="O15" s="12"/>
      <c r="P15" s="13"/>
      <c r="R15" s="1">
        <v>4</v>
      </c>
      <c r="S15" s="11">
        <f>$K$12</f>
        <v>311200</v>
      </c>
    </row>
    <row r="16" spans="1:22" ht="20.100000000000001" customHeight="1" x14ac:dyDescent="0.15">
      <c r="B16" s="67"/>
      <c r="C16" s="67"/>
      <c r="D16" s="42"/>
      <c r="E16" s="42"/>
      <c r="F16" s="43" t="str">
        <f t="shared" si="0"/>
        <v/>
      </c>
      <c r="G16" s="68"/>
      <c r="H16" s="44"/>
      <c r="J16" s="55" t="s">
        <v>19</v>
      </c>
      <c r="K16" s="56">
        <v>450900</v>
      </c>
      <c r="L16" s="59"/>
      <c r="M16" s="55">
        <v>6</v>
      </c>
      <c r="N16" s="58">
        <v>1323800</v>
      </c>
      <c r="O16" s="12"/>
      <c r="P16" s="13"/>
      <c r="R16" s="1">
        <v>5</v>
      </c>
      <c r="S16" s="11">
        <f>$K$12</f>
        <v>311200</v>
      </c>
    </row>
    <row r="17" spans="2:19" ht="20.100000000000001" customHeight="1" x14ac:dyDescent="0.15">
      <c r="B17" s="67"/>
      <c r="C17" s="67"/>
      <c r="D17" s="42"/>
      <c r="E17" s="42"/>
      <c r="F17" s="43" t="str">
        <f t="shared" si="0"/>
        <v/>
      </c>
      <c r="G17" s="68"/>
      <c r="H17" s="44"/>
      <c r="J17" s="55" t="s">
        <v>20</v>
      </c>
      <c r="K17" s="56">
        <v>426300</v>
      </c>
      <c r="L17" s="59"/>
      <c r="M17" s="55">
        <v>7</v>
      </c>
      <c r="N17" s="58">
        <v>1458300</v>
      </c>
      <c r="O17" s="12"/>
      <c r="P17" s="13"/>
      <c r="R17" s="1">
        <v>6</v>
      </c>
      <c r="S17" s="11">
        <f t="shared" ref="S17:S22" si="1">$K$13</f>
        <v>402400</v>
      </c>
    </row>
    <row r="18" spans="2:19" ht="20.100000000000001" customHeight="1" x14ac:dyDescent="0.15">
      <c r="B18" s="67"/>
      <c r="C18" s="67"/>
      <c r="D18" s="42"/>
      <c r="E18" s="42"/>
      <c r="F18" s="43" t="str">
        <f t="shared" si="0"/>
        <v/>
      </c>
      <c r="G18" s="68"/>
      <c r="H18" s="44"/>
      <c r="J18" s="55" t="s">
        <v>21</v>
      </c>
      <c r="K18" s="56">
        <v>381900</v>
      </c>
      <c r="L18" s="59"/>
      <c r="M18" s="55">
        <v>8</v>
      </c>
      <c r="N18" s="58">
        <v>1477500</v>
      </c>
      <c r="O18" s="12"/>
      <c r="P18" s="13"/>
      <c r="R18" s="1">
        <v>7</v>
      </c>
      <c r="S18" s="11">
        <f t="shared" si="1"/>
        <v>402400</v>
      </c>
    </row>
    <row r="19" spans="2:19" ht="20.100000000000001" customHeight="1" x14ac:dyDescent="0.15">
      <c r="B19" s="67"/>
      <c r="C19" s="67"/>
      <c r="D19" s="42"/>
      <c r="E19" s="42"/>
      <c r="F19" s="43" t="str">
        <f t="shared" si="0"/>
        <v/>
      </c>
      <c r="G19" s="68"/>
      <c r="H19" s="44"/>
      <c r="J19" s="61"/>
      <c r="K19" s="61"/>
      <c r="L19" s="59"/>
      <c r="M19" s="55">
        <v>9</v>
      </c>
      <c r="N19" s="58">
        <v>1496700</v>
      </c>
      <c r="O19" s="12"/>
      <c r="P19" s="13"/>
      <c r="R19" s="1">
        <v>8</v>
      </c>
      <c r="S19" s="11">
        <f t="shared" si="1"/>
        <v>402400</v>
      </c>
    </row>
    <row r="20" spans="2:19" ht="20.100000000000001" customHeight="1" x14ac:dyDescent="0.15">
      <c r="B20" s="67"/>
      <c r="C20" s="67"/>
      <c r="D20" s="42"/>
      <c r="E20" s="42"/>
      <c r="F20" s="43" t="str">
        <f t="shared" si="0"/>
        <v/>
      </c>
      <c r="G20" s="68"/>
      <c r="H20" s="44"/>
      <c r="J20" s="61"/>
      <c r="K20" s="61"/>
      <c r="L20" s="57"/>
      <c r="M20" s="55">
        <v>10</v>
      </c>
      <c r="N20" s="58">
        <v>1515900</v>
      </c>
      <c r="O20" s="10"/>
      <c r="P20" s="14"/>
      <c r="R20" s="1">
        <v>9</v>
      </c>
      <c r="S20" s="11">
        <f t="shared" si="1"/>
        <v>402400</v>
      </c>
    </row>
    <row r="21" spans="2:19" ht="20.100000000000001" customHeight="1" x14ac:dyDescent="0.15">
      <c r="B21" s="67"/>
      <c r="C21" s="67"/>
      <c r="D21" s="42"/>
      <c r="E21" s="42"/>
      <c r="F21" s="43" t="str">
        <f t="shared" si="0"/>
        <v/>
      </c>
      <c r="G21" s="68"/>
      <c r="H21" s="44"/>
      <c r="J21" s="62"/>
      <c r="K21" s="61"/>
      <c r="L21" s="59"/>
      <c r="M21" s="55">
        <v>11</v>
      </c>
      <c r="N21" s="58">
        <v>1535100</v>
      </c>
      <c r="O21" s="12"/>
      <c r="P21" s="13"/>
      <c r="R21" s="1">
        <v>10</v>
      </c>
      <c r="S21" s="11">
        <f t="shared" si="1"/>
        <v>402400</v>
      </c>
    </row>
    <row r="22" spans="2:19" ht="20.100000000000001" customHeight="1" x14ac:dyDescent="0.15">
      <c r="B22" s="67"/>
      <c r="C22" s="67"/>
      <c r="D22" s="42"/>
      <c r="E22" s="42"/>
      <c r="F22" s="43" t="str">
        <f t="shared" si="0"/>
        <v/>
      </c>
      <c r="G22" s="68"/>
      <c r="H22" s="44"/>
      <c r="J22" s="62"/>
      <c r="K22" s="61"/>
      <c r="L22" s="59"/>
      <c r="M22" s="55">
        <v>12</v>
      </c>
      <c r="N22" s="58">
        <v>1554400</v>
      </c>
      <c r="O22" s="12"/>
      <c r="P22" s="13"/>
      <c r="R22" s="1">
        <v>11</v>
      </c>
      <c r="S22" s="11">
        <f t="shared" si="1"/>
        <v>402400</v>
      </c>
    </row>
    <row r="23" spans="2:19" ht="20.100000000000001" customHeight="1" x14ac:dyDescent="0.15">
      <c r="B23" s="67"/>
      <c r="C23" s="67"/>
      <c r="D23" s="42"/>
      <c r="E23" s="42"/>
      <c r="F23" s="43" t="str">
        <f t="shared" si="0"/>
        <v/>
      </c>
      <c r="G23" s="68"/>
      <c r="H23" s="44"/>
      <c r="J23" s="62"/>
      <c r="K23" s="61"/>
      <c r="L23" s="59"/>
      <c r="M23" s="55">
        <v>13</v>
      </c>
      <c r="N23" s="58">
        <v>1573600</v>
      </c>
      <c r="O23" s="12"/>
      <c r="P23" s="13"/>
      <c r="R23" s="1">
        <v>12</v>
      </c>
      <c r="S23" s="11">
        <f t="shared" ref="S23:S30" si="2">$K$14</f>
        <v>497000</v>
      </c>
    </row>
    <row r="24" spans="2:19" ht="20.100000000000001" customHeight="1" x14ac:dyDescent="0.15">
      <c r="B24" s="67"/>
      <c r="C24" s="67"/>
      <c r="D24" s="42"/>
      <c r="E24" s="42"/>
      <c r="F24" s="43" t="str">
        <f t="shared" si="0"/>
        <v/>
      </c>
      <c r="G24" s="68"/>
      <c r="H24" s="44"/>
      <c r="J24" s="62"/>
      <c r="K24" s="61"/>
      <c r="L24" s="59"/>
      <c r="M24" s="55">
        <v>14</v>
      </c>
      <c r="N24" s="58">
        <v>1592800</v>
      </c>
      <c r="O24" s="12"/>
      <c r="P24" s="13"/>
      <c r="R24" s="1">
        <v>13</v>
      </c>
      <c r="S24" s="11">
        <f t="shared" si="2"/>
        <v>497000</v>
      </c>
    </row>
    <row r="25" spans="2:19" ht="20.100000000000001" customHeight="1" x14ac:dyDescent="0.15">
      <c r="B25" s="67"/>
      <c r="C25" s="67"/>
      <c r="D25" s="42"/>
      <c r="E25" s="42"/>
      <c r="F25" s="43" t="str">
        <f t="shared" si="0"/>
        <v/>
      </c>
      <c r="G25" s="68"/>
      <c r="H25" s="44"/>
      <c r="J25" s="62"/>
      <c r="K25" s="61"/>
      <c r="L25" s="59"/>
      <c r="M25" s="55">
        <v>15</v>
      </c>
      <c r="N25" s="58">
        <v>1612000</v>
      </c>
      <c r="O25" s="12"/>
      <c r="P25" s="13"/>
      <c r="R25" s="1">
        <v>14</v>
      </c>
      <c r="S25" s="11">
        <f t="shared" si="2"/>
        <v>497000</v>
      </c>
    </row>
    <row r="26" spans="2:19" ht="20.100000000000001" customHeight="1" x14ac:dyDescent="0.15">
      <c r="B26" s="67"/>
      <c r="C26" s="67"/>
      <c r="D26" s="42"/>
      <c r="E26" s="42"/>
      <c r="F26" s="43" t="str">
        <f t="shared" si="0"/>
        <v/>
      </c>
      <c r="G26" s="68"/>
      <c r="H26" s="44"/>
      <c r="J26" s="62"/>
      <c r="K26" s="61"/>
      <c r="L26" s="59"/>
      <c r="M26" s="55">
        <v>16</v>
      </c>
      <c r="N26" s="58">
        <v>1631200</v>
      </c>
      <c r="O26" s="12"/>
      <c r="P26" s="13"/>
      <c r="R26" s="1">
        <v>15</v>
      </c>
      <c r="S26" s="11">
        <f t="shared" si="2"/>
        <v>497000</v>
      </c>
    </row>
    <row r="27" spans="2:19" ht="20.100000000000001" customHeight="1" x14ac:dyDescent="0.15">
      <c r="B27" s="67"/>
      <c r="C27" s="67"/>
      <c r="D27" s="42"/>
      <c r="E27" s="42"/>
      <c r="F27" s="43" t="str">
        <f t="shared" si="0"/>
        <v/>
      </c>
      <c r="G27" s="68"/>
      <c r="H27" s="44"/>
      <c r="J27" s="62"/>
      <c r="K27" s="61"/>
      <c r="L27" s="59"/>
      <c r="M27" s="55">
        <v>17</v>
      </c>
      <c r="N27" s="58">
        <v>1650500</v>
      </c>
      <c r="O27" s="12"/>
      <c r="P27" s="13"/>
      <c r="R27" s="1">
        <v>16</v>
      </c>
      <c r="S27" s="11">
        <f t="shared" si="2"/>
        <v>497000</v>
      </c>
    </row>
    <row r="28" spans="2:19" ht="20.100000000000001" customHeight="1" thickTop="1" thickBot="1" x14ac:dyDescent="0.2">
      <c r="B28" s="70" t="s">
        <v>45</v>
      </c>
      <c r="C28" s="70"/>
      <c r="D28" s="71" t="str">
        <f>T9</f>
        <v/>
      </c>
      <c r="E28" s="71"/>
      <c r="F28" s="43" t="str">
        <f>IF(T9="","",LOOKUP(T9,$M$11:$N$30,$N$11:$N$30))</f>
        <v/>
      </c>
      <c r="G28" s="45" t="s">
        <v>22</v>
      </c>
      <c r="H28" s="46">
        <f>SUM(H8:H27)</f>
        <v>0</v>
      </c>
      <c r="J28" s="62"/>
      <c r="K28" s="61"/>
      <c r="L28" s="59"/>
      <c r="M28" s="55">
        <v>18</v>
      </c>
      <c r="N28" s="58">
        <v>1669700</v>
      </c>
      <c r="O28" s="12"/>
      <c r="P28" s="13"/>
      <c r="R28" s="1">
        <v>17</v>
      </c>
      <c r="S28" s="11">
        <f t="shared" si="2"/>
        <v>497000</v>
      </c>
    </row>
    <row r="29" spans="2:19" ht="20.100000000000001" customHeight="1" thickTop="1" x14ac:dyDescent="0.15">
      <c r="B29" s="72" t="s">
        <v>41</v>
      </c>
      <c r="C29" s="73"/>
      <c r="D29" s="39" t="s">
        <v>23</v>
      </c>
      <c r="E29" s="47" t="str">
        <f>U9</f>
        <v/>
      </c>
      <c r="F29" s="43" t="str">
        <f>IF(E29="","",118600*E29)</f>
        <v/>
      </c>
      <c r="G29" s="48" t="s">
        <v>24</v>
      </c>
      <c r="H29" s="49" t="s">
        <v>25</v>
      </c>
      <c r="J29" s="62"/>
      <c r="K29" s="61"/>
      <c r="L29" s="59"/>
      <c r="M29" s="55">
        <v>19</v>
      </c>
      <c r="N29" s="58">
        <v>1688900</v>
      </c>
      <c r="O29" s="12"/>
      <c r="P29" s="13"/>
      <c r="R29" s="1">
        <v>18</v>
      </c>
      <c r="S29" s="11">
        <f t="shared" si="2"/>
        <v>497000</v>
      </c>
    </row>
    <row r="30" spans="2:19" ht="20.100000000000001" customHeight="1" thickBot="1" x14ac:dyDescent="0.2">
      <c r="B30" s="74"/>
      <c r="C30" s="75"/>
      <c r="D30" s="39" t="s">
        <v>26</v>
      </c>
      <c r="E30" s="50" t="str">
        <f>V9</f>
        <v/>
      </c>
      <c r="F30" s="51" t="str">
        <f>IF(E30="","",153600*E30)</f>
        <v/>
      </c>
      <c r="G30" s="48" t="s">
        <v>27</v>
      </c>
      <c r="H30" s="49" t="s">
        <v>28</v>
      </c>
      <c r="J30" s="62"/>
      <c r="K30" s="61"/>
      <c r="L30" s="57"/>
      <c r="M30" s="55">
        <v>20</v>
      </c>
      <c r="N30" s="58">
        <v>1708100</v>
      </c>
      <c r="O30" s="10"/>
      <c r="P30" s="14"/>
      <c r="R30" s="1">
        <v>19</v>
      </c>
      <c r="S30" s="11">
        <f t="shared" si="2"/>
        <v>497000</v>
      </c>
    </row>
    <row r="31" spans="2:19" ht="34.5" customHeight="1" thickTop="1" x14ac:dyDescent="0.15">
      <c r="B31" s="76" t="s">
        <v>42</v>
      </c>
      <c r="C31" s="77"/>
      <c r="D31" s="77"/>
      <c r="E31" s="78"/>
      <c r="F31" s="63">
        <f>SUM(F8:F30)</f>
        <v>0</v>
      </c>
      <c r="G31" s="52"/>
      <c r="H31" s="53"/>
      <c r="J31" s="1"/>
      <c r="L31" s="12"/>
      <c r="M31" s="12"/>
      <c r="N31" s="12"/>
      <c r="O31" s="12"/>
      <c r="P31" s="13"/>
      <c r="R31" s="1">
        <v>20</v>
      </c>
      <c r="S31" s="11">
        <f t="shared" ref="S31:S51" si="3">$K$15</f>
        <v>475500</v>
      </c>
    </row>
    <row r="32" spans="2:19" ht="20.100000000000001" customHeight="1" thickBot="1" x14ac:dyDescent="0.2">
      <c r="J32" s="1"/>
      <c r="L32" s="12"/>
      <c r="M32" s="12"/>
      <c r="N32" s="12"/>
      <c r="O32" s="12"/>
      <c r="P32" s="13"/>
      <c r="R32" s="1">
        <v>21</v>
      </c>
      <c r="S32" s="11">
        <f t="shared" si="3"/>
        <v>475500</v>
      </c>
    </row>
    <row r="33" spans="1:19" ht="36.75" customHeight="1" x14ac:dyDescent="0.15">
      <c r="B33" s="69" t="str">
        <f>IF(F31=0,"",IF(H28&lt;F31,"『需要額&gt;世帯の前年所得合計』のため，あなたは就学援助を申請して認定になります。","『需要額&lt;世帯の前年所得合計』のため，あなたは就学援助を申請しても認定になりません。"))</f>
        <v/>
      </c>
      <c r="C33" s="69"/>
      <c r="D33" s="69"/>
      <c r="E33" s="69"/>
      <c r="F33" s="69"/>
      <c r="G33" s="69"/>
      <c r="H33" s="69"/>
      <c r="L33" s="12"/>
      <c r="M33" s="12"/>
      <c r="N33" s="12"/>
      <c r="O33" s="12"/>
      <c r="P33" s="13"/>
      <c r="R33" s="1">
        <v>22</v>
      </c>
      <c r="S33" s="11">
        <f t="shared" si="3"/>
        <v>475500</v>
      </c>
    </row>
    <row r="34" spans="1:19" ht="27" customHeight="1" x14ac:dyDescent="0.15">
      <c r="B34" s="15"/>
      <c r="C34" s="16"/>
      <c r="D34" s="16"/>
      <c r="E34" s="16"/>
      <c r="F34" s="17"/>
      <c r="G34" s="17"/>
      <c r="H34" s="4"/>
      <c r="L34" s="12"/>
      <c r="M34" s="12"/>
      <c r="N34" s="12"/>
      <c r="O34" s="12"/>
      <c r="P34" s="13"/>
      <c r="R34" s="1">
        <v>23</v>
      </c>
      <c r="S34" s="11">
        <f t="shared" si="3"/>
        <v>475500</v>
      </c>
    </row>
    <row r="35" spans="1:19" ht="27.75" customHeight="1" x14ac:dyDescent="0.15">
      <c r="A35" s="29"/>
      <c r="B35" s="30" t="s">
        <v>30</v>
      </c>
      <c r="C35" s="31"/>
      <c r="D35" s="31"/>
      <c r="E35" s="31"/>
      <c r="F35" s="32"/>
      <c r="G35" s="33"/>
      <c r="H35" s="33"/>
      <c r="I35" s="34"/>
      <c r="J35" s="34"/>
      <c r="K35" s="34"/>
      <c r="L35" s="35"/>
      <c r="M35" s="35"/>
      <c r="N35" s="35"/>
      <c r="O35" s="35"/>
      <c r="P35" s="13"/>
      <c r="R35" s="1">
        <v>24</v>
      </c>
      <c r="S35" s="11">
        <f t="shared" si="3"/>
        <v>475500</v>
      </c>
    </row>
    <row r="36" spans="1:19" ht="27.75" customHeight="1" x14ac:dyDescent="0.15">
      <c r="A36" s="29"/>
      <c r="B36" s="30" t="s">
        <v>38</v>
      </c>
      <c r="C36" s="31"/>
      <c r="D36" s="31"/>
      <c r="E36" s="31"/>
      <c r="F36" s="32"/>
      <c r="G36" s="32"/>
      <c r="H36" s="32"/>
      <c r="I36" s="34"/>
      <c r="J36" s="34"/>
      <c r="K36" s="34"/>
      <c r="L36" s="35"/>
      <c r="M36" s="35"/>
      <c r="N36" s="35"/>
      <c r="O36" s="35"/>
      <c r="P36" s="13"/>
      <c r="R36" s="1">
        <v>25</v>
      </c>
      <c r="S36" s="11">
        <f t="shared" si="3"/>
        <v>475500</v>
      </c>
    </row>
    <row r="37" spans="1:19" ht="27.75" customHeight="1" x14ac:dyDescent="0.15">
      <c r="A37" s="29"/>
      <c r="B37" s="31" t="s">
        <v>29</v>
      </c>
      <c r="C37" s="31"/>
      <c r="D37" s="32"/>
      <c r="E37" s="32"/>
      <c r="F37" s="32"/>
      <c r="G37" s="31"/>
      <c r="H37" s="36"/>
      <c r="I37" s="34"/>
      <c r="J37" s="34"/>
      <c r="K37" s="34"/>
      <c r="L37" s="35"/>
      <c r="M37" s="35"/>
      <c r="N37" s="35"/>
      <c r="O37" s="35"/>
      <c r="P37" s="13"/>
      <c r="R37" s="1">
        <v>26</v>
      </c>
      <c r="S37" s="11">
        <f t="shared" si="3"/>
        <v>475500</v>
      </c>
    </row>
    <row r="38" spans="1:19" ht="27.75" customHeight="1" x14ac:dyDescent="0.15">
      <c r="A38" s="29"/>
      <c r="B38" s="31" t="s">
        <v>39</v>
      </c>
      <c r="C38" s="31"/>
      <c r="D38" s="31"/>
      <c r="E38" s="31"/>
      <c r="F38" s="37"/>
      <c r="G38" s="31"/>
      <c r="H38" s="36"/>
      <c r="I38" s="34"/>
      <c r="J38" s="34"/>
      <c r="K38" s="34"/>
      <c r="L38" s="35"/>
      <c r="M38" s="35"/>
      <c r="N38" s="35"/>
      <c r="O38" s="35"/>
      <c r="P38" s="13"/>
      <c r="R38" s="1">
        <v>27</v>
      </c>
      <c r="S38" s="11">
        <f t="shared" si="3"/>
        <v>475500</v>
      </c>
    </row>
    <row r="39" spans="1:19" ht="27.75" customHeight="1" x14ac:dyDescent="0.15">
      <c r="A39" s="29"/>
      <c r="B39" s="32" t="s">
        <v>32</v>
      </c>
      <c r="C39" s="31" t="s">
        <v>33</v>
      </c>
      <c r="D39" s="31"/>
      <c r="E39" s="31"/>
      <c r="F39" s="37"/>
      <c r="G39" s="31"/>
      <c r="H39" s="33"/>
      <c r="I39" s="34"/>
      <c r="J39" s="34"/>
      <c r="K39" s="34"/>
      <c r="L39" s="35"/>
      <c r="M39" s="35"/>
      <c r="N39" s="35"/>
      <c r="O39" s="35"/>
      <c r="P39" s="13"/>
      <c r="R39" s="1">
        <v>28</v>
      </c>
      <c r="S39" s="11">
        <f t="shared" si="3"/>
        <v>475500</v>
      </c>
    </row>
    <row r="40" spans="1:19" ht="27.75" customHeight="1" x14ac:dyDescent="0.15">
      <c r="A40" s="29"/>
      <c r="B40" s="31"/>
      <c r="C40" s="31" t="s">
        <v>34</v>
      </c>
      <c r="D40" s="31"/>
      <c r="E40" s="31"/>
      <c r="F40" s="37"/>
      <c r="G40" s="31"/>
      <c r="H40" s="33"/>
      <c r="I40" s="34"/>
      <c r="J40" s="34"/>
      <c r="K40" s="34"/>
      <c r="L40" s="35"/>
      <c r="M40" s="35"/>
      <c r="N40" s="35"/>
      <c r="O40" s="35"/>
      <c r="P40" s="13"/>
      <c r="R40" s="1">
        <v>29</v>
      </c>
      <c r="S40" s="11">
        <f t="shared" si="3"/>
        <v>475500</v>
      </c>
    </row>
    <row r="41" spans="1:19" ht="27.75" customHeight="1" x14ac:dyDescent="0.15">
      <c r="A41" s="29"/>
      <c r="B41" s="32" t="s">
        <v>35</v>
      </c>
      <c r="C41" s="31" t="s">
        <v>36</v>
      </c>
      <c r="D41" s="31"/>
      <c r="E41" s="31"/>
      <c r="F41" s="37"/>
      <c r="G41" s="31"/>
      <c r="H41" s="33"/>
      <c r="I41" s="34"/>
      <c r="J41" s="34"/>
      <c r="K41" s="34"/>
      <c r="L41" s="35"/>
      <c r="M41" s="35"/>
      <c r="N41" s="35"/>
      <c r="O41" s="35"/>
      <c r="P41" s="13"/>
      <c r="R41" s="1">
        <v>30</v>
      </c>
      <c r="S41" s="11">
        <f t="shared" si="3"/>
        <v>475500</v>
      </c>
    </row>
    <row r="42" spans="1:19" ht="27.75" customHeight="1" x14ac:dyDescent="0.15">
      <c r="A42" s="29"/>
      <c r="B42" s="31"/>
      <c r="C42" s="31" t="s">
        <v>37</v>
      </c>
      <c r="D42" s="31"/>
      <c r="E42" s="31"/>
      <c r="F42" s="37"/>
      <c r="G42" s="31"/>
      <c r="H42" s="33"/>
      <c r="I42" s="34"/>
      <c r="J42" s="34"/>
      <c r="K42" s="34"/>
      <c r="L42" s="35"/>
      <c r="M42" s="35"/>
      <c r="N42" s="35"/>
      <c r="O42" s="35"/>
      <c r="P42" s="13"/>
      <c r="R42" s="1">
        <v>31</v>
      </c>
      <c r="S42" s="11">
        <f t="shared" si="3"/>
        <v>475500</v>
      </c>
    </row>
    <row r="43" spans="1:19" ht="27.75" customHeight="1" x14ac:dyDescent="0.15">
      <c r="A43" s="29"/>
      <c r="B43" s="31"/>
      <c r="C43" s="31"/>
      <c r="D43" s="31"/>
      <c r="E43" s="31"/>
      <c r="F43" s="37"/>
      <c r="G43" s="31"/>
      <c r="H43" s="33"/>
      <c r="I43" s="34"/>
      <c r="J43" s="34"/>
      <c r="K43" s="34"/>
      <c r="L43" s="35"/>
      <c r="M43" s="35"/>
      <c r="N43" s="35"/>
      <c r="O43" s="35"/>
      <c r="P43" s="13"/>
      <c r="R43" s="1">
        <v>32</v>
      </c>
      <c r="S43" s="11">
        <f t="shared" si="3"/>
        <v>475500</v>
      </c>
    </row>
    <row r="44" spans="1:19" ht="27.75" customHeight="1" x14ac:dyDescent="0.15">
      <c r="A44" s="29"/>
      <c r="B44" s="31"/>
      <c r="C44" s="31"/>
      <c r="D44" s="31"/>
      <c r="E44" s="31"/>
      <c r="F44" s="37"/>
      <c r="G44" s="31"/>
      <c r="H44" s="33"/>
      <c r="I44" s="34"/>
      <c r="J44" s="34"/>
      <c r="K44" s="34"/>
      <c r="L44" s="35"/>
      <c r="M44" s="35"/>
      <c r="N44" s="35"/>
      <c r="O44" s="35"/>
      <c r="P44" s="13"/>
      <c r="R44" s="1">
        <v>33</v>
      </c>
      <c r="S44" s="11">
        <f t="shared" si="3"/>
        <v>475500</v>
      </c>
    </row>
    <row r="45" spans="1:19" ht="27.75" customHeight="1" x14ac:dyDescent="0.15">
      <c r="A45" s="29"/>
      <c r="B45" s="31"/>
      <c r="C45" s="31"/>
      <c r="D45" s="31"/>
      <c r="E45" s="31"/>
      <c r="F45" s="37"/>
      <c r="G45" s="31"/>
      <c r="H45" s="38"/>
      <c r="I45" s="34"/>
      <c r="J45" s="34"/>
      <c r="K45" s="34"/>
      <c r="L45" s="35"/>
      <c r="M45" s="35"/>
      <c r="N45" s="35"/>
      <c r="O45" s="35"/>
      <c r="P45" s="13"/>
      <c r="R45" s="1">
        <v>34</v>
      </c>
      <c r="S45" s="11">
        <f t="shared" si="3"/>
        <v>475500</v>
      </c>
    </row>
    <row r="46" spans="1:19" ht="27.75" customHeight="1" x14ac:dyDescent="0.15">
      <c r="A46" s="29"/>
      <c r="B46" s="31"/>
      <c r="C46" s="31"/>
      <c r="D46" s="32"/>
      <c r="E46" s="32"/>
      <c r="F46" s="37"/>
      <c r="G46" s="31"/>
      <c r="H46" s="31"/>
      <c r="I46" s="34"/>
      <c r="J46" s="34"/>
      <c r="K46" s="34"/>
      <c r="L46" s="35"/>
      <c r="M46" s="35"/>
      <c r="N46" s="35"/>
      <c r="O46" s="35"/>
      <c r="P46" s="13"/>
      <c r="R46" s="1">
        <v>35</v>
      </c>
      <c r="S46" s="11">
        <f t="shared" si="3"/>
        <v>475500</v>
      </c>
    </row>
    <row r="47" spans="1:19" ht="20.100000000000001" customHeight="1" x14ac:dyDescent="0.15">
      <c r="B47" s="19"/>
      <c r="C47" s="19"/>
      <c r="D47" s="22"/>
      <c r="E47" s="22"/>
      <c r="F47" s="21"/>
      <c r="G47" s="20"/>
      <c r="H47" s="23"/>
      <c r="L47" s="13"/>
      <c r="M47" s="13"/>
      <c r="N47" s="13"/>
      <c r="O47" s="13"/>
      <c r="P47" s="13"/>
      <c r="R47" s="1">
        <v>36</v>
      </c>
      <c r="S47" s="11">
        <f t="shared" si="3"/>
        <v>475500</v>
      </c>
    </row>
    <row r="48" spans="1:19" ht="20.100000000000001" customHeight="1" x14ac:dyDescent="0.15">
      <c r="B48" s="24"/>
      <c r="C48" s="24"/>
      <c r="D48" s="25"/>
      <c r="E48" s="25"/>
      <c r="F48" s="21"/>
      <c r="G48" s="20"/>
      <c r="H48" s="26"/>
      <c r="L48" s="13"/>
      <c r="M48" s="13"/>
      <c r="N48" s="13"/>
      <c r="O48" s="13"/>
      <c r="P48" s="13"/>
      <c r="R48" s="1">
        <v>37</v>
      </c>
      <c r="S48" s="11">
        <f t="shared" si="3"/>
        <v>475500</v>
      </c>
    </row>
    <row r="49" spans="2:19" ht="20.100000000000001" customHeight="1" x14ac:dyDescent="0.15">
      <c r="B49" s="24"/>
      <c r="C49" s="24"/>
      <c r="D49" s="25"/>
      <c r="E49" s="25"/>
      <c r="F49" s="21"/>
      <c r="G49" s="27"/>
      <c r="H49" s="26"/>
      <c r="L49" s="13"/>
      <c r="M49" s="13"/>
      <c r="N49" s="13"/>
      <c r="O49" s="13"/>
      <c r="P49" s="13"/>
      <c r="R49" s="1">
        <v>38</v>
      </c>
      <c r="S49" s="11">
        <f t="shared" si="3"/>
        <v>475500</v>
      </c>
    </row>
    <row r="50" spans="2:19" ht="20.100000000000001" customHeight="1" x14ac:dyDescent="0.15">
      <c r="B50" s="24"/>
      <c r="C50" s="24"/>
      <c r="D50" s="22"/>
      <c r="E50" s="22"/>
      <c r="F50" s="21"/>
      <c r="G50" s="27"/>
      <c r="H50" s="26"/>
      <c r="L50" s="13"/>
      <c r="M50" s="13"/>
      <c r="N50" s="13"/>
      <c r="O50" s="13"/>
      <c r="P50" s="13"/>
      <c r="R50" s="1">
        <v>39</v>
      </c>
      <c r="S50" s="11">
        <f t="shared" si="3"/>
        <v>475500</v>
      </c>
    </row>
    <row r="51" spans="2:19" ht="20.100000000000001" customHeight="1" x14ac:dyDescent="0.15">
      <c r="B51" s="24"/>
      <c r="C51" s="24"/>
      <c r="D51" s="22"/>
      <c r="E51" s="22"/>
      <c r="F51" s="21"/>
      <c r="G51" s="20"/>
      <c r="H51" s="26"/>
      <c r="L51" s="13"/>
      <c r="M51" s="13"/>
      <c r="N51" s="13"/>
      <c r="O51" s="13"/>
      <c r="P51" s="13"/>
      <c r="R51" s="1">
        <v>40</v>
      </c>
      <c r="S51" s="11">
        <f t="shared" si="3"/>
        <v>475500</v>
      </c>
    </row>
    <row r="52" spans="2:19" ht="20.100000000000001" customHeight="1" x14ac:dyDescent="0.15">
      <c r="B52" s="24"/>
      <c r="C52" s="22"/>
      <c r="D52" s="22"/>
      <c r="E52" s="22"/>
      <c r="F52" s="21"/>
      <c r="G52" s="20"/>
      <c r="H52" s="26"/>
      <c r="L52" s="13"/>
      <c r="M52" s="13"/>
      <c r="N52" s="13"/>
      <c r="O52" s="13"/>
      <c r="P52" s="13"/>
      <c r="R52" s="1">
        <v>41</v>
      </c>
      <c r="S52" s="11">
        <f t="shared" ref="S52:S70" si="4">$K$16</f>
        <v>450900</v>
      </c>
    </row>
    <row r="53" spans="2:19" ht="20.100000000000001" customHeight="1" x14ac:dyDescent="0.15">
      <c r="B53" s="24"/>
      <c r="C53" s="24"/>
      <c r="D53" s="22"/>
      <c r="E53" s="22"/>
      <c r="F53" s="21"/>
      <c r="G53" s="20"/>
      <c r="H53" s="26"/>
      <c r="L53" s="13"/>
      <c r="M53" s="13"/>
      <c r="N53" s="13"/>
      <c r="O53" s="13"/>
      <c r="P53" s="13"/>
      <c r="R53" s="1">
        <v>42</v>
      </c>
      <c r="S53" s="11">
        <f t="shared" si="4"/>
        <v>450900</v>
      </c>
    </row>
    <row r="54" spans="2:19" ht="20.100000000000001" customHeight="1" x14ac:dyDescent="0.15">
      <c r="B54" s="24"/>
      <c r="C54" s="24"/>
      <c r="D54" s="22"/>
      <c r="E54" s="22"/>
      <c r="F54" s="28"/>
      <c r="G54" s="20"/>
      <c r="H54" s="26"/>
      <c r="L54" s="13"/>
      <c r="M54" s="13"/>
      <c r="N54" s="13"/>
      <c r="O54" s="13"/>
      <c r="P54" s="13"/>
      <c r="R54" s="1">
        <v>43</v>
      </c>
      <c r="S54" s="11">
        <f t="shared" si="4"/>
        <v>450900</v>
      </c>
    </row>
    <row r="55" spans="2:19" ht="20.100000000000001" customHeight="1" x14ac:dyDescent="0.15">
      <c r="B55" s="18"/>
      <c r="C55" s="18"/>
      <c r="D55" s="25"/>
      <c r="E55" s="25"/>
      <c r="F55" s="21"/>
      <c r="G55" s="20"/>
      <c r="H55" s="26"/>
      <c r="L55" s="13"/>
      <c r="M55" s="13"/>
      <c r="N55" s="13"/>
      <c r="O55" s="13"/>
      <c r="P55" s="13"/>
      <c r="R55" s="1">
        <v>44</v>
      </c>
      <c r="S55" s="11">
        <f t="shared" si="4"/>
        <v>450900</v>
      </c>
    </row>
    <row r="56" spans="2:19" ht="20.100000000000001" customHeight="1" x14ac:dyDescent="0.15">
      <c r="B56" s="18"/>
      <c r="C56" s="18"/>
      <c r="D56" s="25"/>
      <c r="E56" s="25"/>
      <c r="F56" s="21"/>
      <c r="G56" s="20"/>
      <c r="H56" s="26"/>
      <c r="L56" s="13"/>
      <c r="M56" s="13"/>
      <c r="N56" s="13"/>
      <c r="O56" s="13"/>
      <c r="P56" s="13"/>
      <c r="R56" s="1">
        <v>45</v>
      </c>
      <c r="S56" s="11">
        <f t="shared" si="4"/>
        <v>450900</v>
      </c>
    </row>
    <row r="57" spans="2:19" ht="20.100000000000001" customHeight="1" x14ac:dyDescent="0.15">
      <c r="B57" s="18"/>
      <c r="C57" s="18"/>
      <c r="D57" s="25"/>
      <c r="E57" s="25"/>
      <c r="F57" s="20"/>
      <c r="G57" s="20"/>
      <c r="H57" s="26"/>
      <c r="L57" s="13"/>
      <c r="M57" s="13"/>
      <c r="N57" s="13"/>
      <c r="O57" s="13"/>
      <c r="P57" s="13"/>
      <c r="R57" s="1">
        <v>46</v>
      </c>
      <c r="S57" s="11">
        <f t="shared" si="4"/>
        <v>450900</v>
      </c>
    </row>
    <row r="58" spans="2:19" ht="20.100000000000001" customHeight="1" x14ac:dyDescent="0.15">
      <c r="B58" s="18"/>
      <c r="C58" s="18"/>
      <c r="D58" s="25"/>
      <c r="E58" s="25"/>
      <c r="F58" s="21"/>
      <c r="G58" s="4"/>
      <c r="H58" s="4"/>
      <c r="L58" s="13"/>
      <c r="M58" s="13"/>
      <c r="N58" s="13"/>
      <c r="O58" s="13"/>
      <c r="P58" s="13"/>
      <c r="R58" s="1">
        <v>47</v>
      </c>
      <c r="S58" s="11">
        <f t="shared" si="4"/>
        <v>450900</v>
      </c>
    </row>
    <row r="59" spans="2:19" ht="20.100000000000001" customHeight="1" x14ac:dyDescent="0.15">
      <c r="B59" s="16"/>
      <c r="C59" s="16"/>
      <c r="D59" s="16"/>
      <c r="E59" s="16"/>
      <c r="F59" s="17"/>
      <c r="G59" s="4"/>
      <c r="H59" s="4"/>
      <c r="L59" s="13"/>
      <c r="M59" s="13"/>
      <c r="N59" s="13"/>
      <c r="O59" s="13"/>
      <c r="P59" s="13"/>
      <c r="R59" s="1">
        <v>48</v>
      </c>
      <c r="S59" s="11">
        <f t="shared" si="4"/>
        <v>450900</v>
      </c>
    </row>
    <row r="60" spans="2:19" ht="20.100000000000001" customHeight="1" x14ac:dyDescent="0.15">
      <c r="B60" s="16"/>
      <c r="C60" s="16"/>
      <c r="D60" s="16"/>
      <c r="E60" s="16"/>
      <c r="F60" s="17"/>
      <c r="G60" s="4"/>
      <c r="H60" s="4"/>
      <c r="L60" s="13"/>
      <c r="M60" s="13"/>
      <c r="N60" s="13"/>
      <c r="O60" s="13"/>
      <c r="P60" s="13"/>
      <c r="R60" s="1">
        <v>49</v>
      </c>
      <c r="S60" s="11">
        <f t="shared" si="4"/>
        <v>450900</v>
      </c>
    </row>
    <row r="61" spans="2:19" ht="20.100000000000001" customHeight="1" x14ac:dyDescent="0.15">
      <c r="B61" s="16"/>
      <c r="C61" s="16"/>
      <c r="D61" s="16"/>
      <c r="E61" s="16"/>
      <c r="F61" s="17"/>
      <c r="H61" s="1"/>
      <c r="R61" s="1">
        <v>50</v>
      </c>
      <c r="S61" s="11">
        <f t="shared" si="4"/>
        <v>450900</v>
      </c>
    </row>
    <row r="62" spans="2:19" x14ac:dyDescent="0.15">
      <c r="H62" s="1"/>
      <c r="R62" s="1">
        <v>51</v>
      </c>
      <c r="S62" s="11">
        <f t="shared" si="4"/>
        <v>450900</v>
      </c>
    </row>
    <row r="63" spans="2:19" x14ac:dyDescent="0.15">
      <c r="H63" s="1"/>
      <c r="R63" s="1">
        <v>52</v>
      </c>
      <c r="S63" s="11">
        <f t="shared" si="4"/>
        <v>450900</v>
      </c>
    </row>
    <row r="64" spans="2:19" x14ac:dyDescent="0.15">
      <c r="H64" s="1"/>
      <c r="R64" s="1">
        <v>53</v>
      </c>
      <c r="S64" s="11">
        <f t="shared" si="4"/>
        <v>450900</v>
      </c>
    </row>
    <row r="65" spans="6:19" x14ac:dyDescent="0.15">
      <c r="G65" s="1"/>
      <c r="H65" s="1"/>
      <c r="I65" s="1"/>
      <c r="R65" s="1">
        <v>54</v>
      </c>
      <c r="S65" s="11">
        <f t="shared" si="4"/>
        <v>450900</v>
      </c>
    </row>
    <row r="66" spans="6:19" x14ac:dyDescent="0.15">
      <c r="F66" s="1"/>
      <c r="G66" s="1"/>
      <c r="H66" s="1"/>
      <c r="I66" s="1"/>
      <c r="R66" s="1">
        <v>55</v>
      </c>
      <c r="S66" s="11">
        <f t="shared" si="4"/>
        <v>450900</v>
      </c>
    </row>
    <row r="67" spans="6:19" x14ac:dyDescent="0.15">
      <c r="F67" s="1"/>
      <c r="G67" s="1"/>
      <c r="H67" s="1"/>
      <c r="I67" s="1"/>
      <c r="R67" s="1">
        <v>56</v>
      </c>
      <c r="S67" s="11">
        <f t="shared" si="4"/>
        <v>450900</v>
      </c>
    </row>
    <row r="68" spans="6:19" x14ac:dyDescent="0.15">
      <c r="F68" s="1"/>
      <c r="G68" s="1"/>
      <c r="H68" s="1"/>
      <c r="I68" s="1"/>
      <c r="R68" s="1">
        <v>57</v>
      </c>
      <c r="S68" s="11">
        <f t="shared" si="4"/>
        <v>450900</v>
      </c>
    </row>
    <row r="69" spans="6:19" x14ac:dyDescent="0.15">
      <c r="F69" s="1"/>
      <c r="G69" s="1"/>
      <c r="H69" s="1"/>
      <c r="I69" s="1"/>
      <c r="R69" s="1">
        <v>58</v>
      </c>
      <c r="S69" s="11">
        <f t="shared" si="4"/>
        <v>450900</v>
      </c>
    </row>
    <row r="70" spans="6:19" x14ac:dyDescent="0.15">
      <c r="F70" s="1"/>
      <c r="G70" s="1"/>
      <c r="H70" s="1"/>
      <c r="I70" s="1"/>
      <c r="R70" s="1">
        <v>59</v>
      </c>
      <c r="S70" s="11">
        <f t="shared" si="4"/>
        <v>450900</v>
      </c>
    </row>
    <row r="71" spans="6:19" x14ac:dyDescent="0.15">
      <c r="F71" s="1"/>
      <c r="G71" s="1"/>
      <c r="H71" s="1"/>
      <c r="I71" s="1"/>
      <c r="R71" s="1">
        <v>60</v>
      </c>
      <c r="S71" s="11">
        <f t="shared" ref="S71:S80" si="5">$K$17</f>
        <v>426300</v>
      </c>
    </row>
    <row r="72" spans="6:19" x14ac:dyDescent="0.15">
      <c r="F72" s="1"/>
      <c r="G72" s="1"/>
      <c r="H72" s="1"/>
      <c r="I72" s="1"/>
      <c r="R72" s="1">
        <v>61</v>
      </c>
      <c r="S72" s="11">
        <f t="shared" si="5"/>
        <v>426300</v>
      </c>
    </row>
    <row r="73" spans="6:19" x14ac:dyDescent="0.15">
      <c r="F73" s="1"/>
      <c r="G73" s="1"/>
      <c r="H73" s="1"/>
      <c r="I73" s="1"/>
      <c r="R73" s="1">
        <v>62</v>
      </c>
      <c r="S73" s="11">
        <f t="shared" si="5"/>
        <v>426300</v>
      </c>
    </row>
    <row r="74" spans="6:19" x14ac:dyDescent="0.15">
      <c r="F74" s="1"/>
      <c r="G74" s="1"/>
      <c r="H74" s="1"/>
      <c r="I74" s="1"/>
      <c r="R74" s="1">
        <v>63</v>
      </c>
      <c r="S74" s="11">
        <f t="shared" si="5"/>
        <v>426300</v>
      </c>
    </row>
    <row r="75" spans="6:19" x14ac:dyDescent="0.15">
      <c r="F75" s="1"/>
      <c r="G75" s="1"/>
      <c r="I75" s="1"/>
      <c r="R75" s="1">
        <v>64</v>
      </c>
      <c r="S75" s="11">
        <f t="shared" si="5"/>
        <v>426300</v>
      </c>
    </row>
    <row r="76" spans="6:19" x14ac:dyDescent="0.15">
      <c r="F76" s="1"/>
      <c r="G76" s="1"/>
      <c r="I76" s="1"/>
      <c r="R76" s="1">
        <v>65</v>
      </c>
      <c r="S76" s="11">
        <f t="shared" si="5"/>
        <v>426300</v>
      </c>
    </row>
    <row r="77" spans="6:19" x14ac:dyDescent="0.15">
      <c r="F77" s="1"/>
      <c r="G77" s="1"/>
      <c r="I77" s="1"/>
      <c r="R77" s="1">
        <v>66</v>
      </c>
      <c r="S77" s="11">
        <f t="shared" si="5"/>
        <v>426300</v>
      </c>
    </row>
    <row r="78" spans="6:19" x14ac:dyDescent="0.15">
      <c r="F78" s="1"/>
      <c r="G78" s="1"/>
      <c r="I78" s="1"/>
      <c r="R78" s="1">
        <v>67</v>
      </c>
      <c r="S78" s="11">
        <f t="shared" si="5"/>
        <v>426300</v>
      </c>
    </row>
    <row r="79" spans="6:19" x14ac:dyDescent="0.15">
      <c r="F79" s="1"/>
      <c r="R79" s="1">
        <v>68</v>
      </c>
      <c r="S79" s="11">
        <f t="shared" si="5"/>
        <v>426300</v>
      </c>
    </row>
    <row r="80" spans="6:19" x14ac:dyDescent="0.15">
      <c r="F80" s="1"/>
      <c r="R80" s="1">
        <v>69</v>
      </c>
      <c r="S80" s="11">
        <f t="shared" si="5"/>
        <v>426300</v>
      </c>
    </row>
    <row r="81" spans="6:19" x14ac:dyDescent="0.15">
      <c r="F81" s="1"/>
      <c r="R81" s="1">
        <v>70</v>
      </c>
      <c r="S81" s="11">
        <f t="shared" ref="S81:S111" si="6">$K$18</f>
        <v>381900</v>
      </c>
    </row>
    <row r="82" spans="6:19" x14ac:dyDescent="0.15">
      <c r="F82" s="1"/>
      <c r="R82" s="1">
        <v>71</v>
      </c>
      <c r="S82" s="11">
        <f t="shared" si="6"/>
        <v>381900</v>
      </c>
    </row>
    <row r="83" spans="6:19" x14ac:dyDescent="0.15">
      <c r="F83" s="1"/>
      <c r="R83" s="1">
        <v>72</v>
      </c>
      <c r="S83" s="11">
        <f t="shared" si="6"/>
        <v>381900</v>
      </c>
    </row>
    <row r="84" spans="6:19" x14ac:dyDescent="0.15">
      <c r="F84" s="1"/>
      <c r="R84" s="1">
        <v>73</v>
      </c>
      <c r="S84" s="11">
        <f t="shared" si="6"/>
        <v>381900</v>
      </c>
    </row>
    <row r="85" spans="6:19" x14ac:dyDescent="0.15">
      <c r="F85" s="1"/>
      <c r="R85" s="1">
        <v>74</v>
      </c>
      <c r="S85" s="11">
        <f t="shared" si="6"/>
        <v>381900</v>
      </c>
    </row>
    <row r="86" spans="6:19" x14ac:dyDescent="0.15">
      <c r="F86" s="1"/>
      <c r="R86" s="1">
        <v>75</v>
      </c>
      <c r="S86" s="11">
        <f t="shared" si="6"/>
        <v>381900</v>
      </c>
    </row>
    <row r="87" spans="6:19" x14ac:dyDescent="0.15">
      <c r="F87" s="1"/>
      <c r="R87" s="1">
        <v>76</v>
      </c>
      <c r="S87" s="11">
        <f t="shared" si="6"/>
        <v>381900</v>
      </c>
    </row>
    <row r="88" spans="6:19" x14ac:dyDescent="0.15">
      <c r="F88" s="1"/>
      <c r="R88" s="1">
        <v>77</v>
      </c>
      <c r="S88" s="11">
        <f t="shared" si="6"/>
        <v>381900</v>
      </c>
    </row>
    <row r="89" spans="6:19" x14ac:dyDescent="0.15">
      <c r="F89" s="1"/>
      <c r="R89" s="1">
        <v>78</v>
      </c>
      <c r="S89" s="11">
        <f t="shared" si="6"/>
        <v>381900</v>
      </c>
    </row>
    <row r="90" spans="6:19" x14ac:dyDescent="0.15">
      <c r="F90" s="1"/>
      <c r="R90" s="1">
        <v>79</v>
      </c>
      <c r="S90" s="11">
        <f t="shared" si="6"/>
        <v>381900</v>
      </c>
    </row>
    <row r="91" spans="6:19" x14ac:dyDescent="0.15">
      <c r="F91" s="1"/>
      <c r="R91" s="1">
        <v>80</v>
      </c>
      <c r="S91" s="11">
        <f t="shared" si="6"/>
        <v>381900</v>
      </c>
    </row>
    <row r="92" spans="6:19" x14ac:dyDescent="0.15">
      <c r="F92" s="1"/>
      <c r="R92" s="1">
        <v>81</v>
      </c>
      <c r="S92" s="11">
        <f t="shared" si="6"/>
        <v>381900</v>
      </c>
    </row>
    <row r="93" spans="6:19" x14ac:dyDescent="0.15">
      <c r="F93" s="1"/>
      <c r="R93" s="1">
        <v>82</v>
      </c>
      <c r="S93" s="11">
        <f t="shared" si="6"/>
        <v>381900</v>
      </c>
    </row>
    <row r="94" spans="6:19" x14ac:dyDescent="0.15">
      <c r="F94" s="1"/>
      <c r="R94" s="1">
        <v>83</v>
      </c>
      <c r="S94" s="11">
        <f t="shared" si="6"/>
        <v>381900</v>
      </c>
    </row>
    <row r="95" spans="6:19" x14ac:dyDescent="0.15">
      <c r="F95" s="1"/>
      <c r="R95" s="1">
        <v>84</v>
      </c>
      <c r="S95" s="11">
        <f t="shared" si="6"/>
        <v>381900</v>
      </c>
    </row>
    <row r="96" spans="6:19" x14ac:dyDescent="0.15">
      <c r="F96" s="1"/>
      <c r="R96" s="1">
        <v>85</v>
      </c>
      <c r="S96" s="11">
        <f t="shared" si="6"/>
        <v>381900</v>
      </c>
    </row>
    <row r="97" spans="6:19" x14ac:dyDescent="0.15">
      <c r="F97" s="1"/>
      <c r="R97" s="1">
        <v>86</v>
      </c>
      <c r="S97" s="11">
        <f t="shared" si="6"/>
        <v>381900</v>
      </c>
    </row>
    <row r="98" spans="6:19" x14ac:dyDescent="0.15">
      <c r="F98" s="1"/>
      <c r="R98" s="1">
        <v>87</v>
      </c>
      <c r="S98" s="11">
        <f t="shared" si="6"/>
        <v>381900</v>
      </c>
    </row>
    <row r="99" spans="6:19" x14ac:dyDescent="0.15">
      <c r="F99" s="1"/>
      <c r="R99" s="1">
        <v>88</v>
      </c>
      <c r="S99" s="11">
        <f t="shared" si="6"/>
        <v>381900</v>
      </c>
    </row>
    <row r="100" spans="6:19" x14ac:dyDescent="0.15">
      <c r="F100" s="1"/>
      <c r="R100" s="1">
        <v>89</v>
      </c>
      <c r="S100" s="11">
        <f t="shared" si="6"/>
        <v>381900</v>
      </c>
    </row>
    <row r="101" spans="6:19" x14ac:dyDescent="0.15">
      <c r="F101" s="1"/>
      <c r="R101" s="1">
        <v>90</v>
      </c>
      <c r="S101" s="11">
        <f t="shared" si="6"/>
        <v>381900</v>
      </c>
    </row>
    <row r="102" spans="6:19" x14ac:dyDescent="0.15">
      <c r="F102" s="1"/>
      <c r="R102" s="1">
        <v>91</v>
      </c>
      <c r="S102" s="11">
        <f t="shared" si="6"/>
        <v>381900</v>
      </c>
    </row>
    <row r="103" spans="6:19" x14ac:dyDescent="0.15">
      <c r="F103" s="1"/>
      <c r="R103" s="1">
        <v>92</v>
      </c>
      <c r="S103" s="11">
        <f t="shared" si="6"/>
        <v>381900</v>
      </c>
    </row>
    <row r="104" spans="6:19" x14ac:dyDescent="0.15">
      <c r="F104" s="1"/>
      <c r="R104" s="1">
        <v>93</v>
      </c>
      <c r="S104" s="11">
        <f t="shared" si="6"/>
        <v>381900</v>
      </c>
    </row>
    <row r="105" spans="6:19" x14ac:dyDescent="0.15">
      <c r="F105" s="1"/>
      <c r="R105" s="1">
        <v>94</v>
      </c>
      <c r="S105" s="11">
        <f t="shared" si="6"/>
        <v>381900</v>
      </c>
    </row>
    <row r="106" spans="6:19" x14ac:dyDescent="0.15">
      <c r="F106" s="1"/>
      <c r="R106" s="1">
        <v>95</v>
      </c>
      <c r="S106" s="11">
        <f t="shared" si="6"/>
        <v>381900</v>
      </c>
    </row>
    <row r="107" spans="6:19" x14ac:dyDescent="0.15">
      <c r="F107" s="1"/>
      <c r="R107" s="1">
        <v>96</v>
      </c>
      <c r="S107" s="11">
        <f t="shared" si="6"/>
        <v>381900</v>
      </c>
    </row>
    <row r="108" spans="6:19" x14ac:dyDescent="0.15">
      <c r="F108" s="1"/>
      <c r="R108" s="1">
        <v>97</v>
      </c>
      <c r="S108" s="11">
        <f t="shared" si="6"/>
        <v>381900</v>
      </c>
    </row>
    <row r="109" spans="6:19" x14ac:dyDescent="0.15">
      <c r="F109" s="1"/>
      <c r="R109" s="1">
        <v>98</v>
      </c>
      <c r="S109" s="11">
        <f t="shared" si="6"/>
        <v>381900</v>
      </c>
    </row>
    <row r="110" spans="6:19" x14ac:dyDescent="0.15">
      <c r="F110" s="1"/>
      <c r="R110" s="1">
        <v>99</v>
      </c>
      <c r="S110" s="11">
        <f t="shared" si="6"/>
        <v>381900</v>
      </c>
    </row>
    <row r="111" spans="6:19" x14ac:dyDescent="0.15">
      <c r="F111" s="1"/>
      <c r="R111" s="1">
        <v>100</v>
      </c>
      <c r="S111" s="11">
        <f t="shared" si="6"/>
        <v>381900</v>
      </c>
    </row>
    <row r="112" spans="6:19" x14ac:dyDescent="0.15">
      <c r="F112" s="1"/>
    </row>
    <row r="113" spans="6:6" x14ac:dyDescent="0.15">
      <c r="F113" s="1"/>
    </row>
    <row r="114" spans="6:6" x14ac:dyDescent="0.15">
      <c r="F114" s="1"/>
    </row>
    <row r="115" spans="6:6" x14ac:dyDescent="0.15">
      <c r="F115" s="1"/>
    </row>
    <row r="116" spans="6:6" x14ac:dyDescent="0.15">
      <c r="F116" s="1"/>
    </row>
    <row r="117" spans="6:6" x14ac:dyDescent="0.15">
      <c r="F117" s="1"/>
    </row>
    <row r="118" spans="6:6" x14ac:dyDescent="0.15">
      <c r="F118" s="1"/>
    </row>
    <row r="119" spans="6:6" x14ac:dyDescent="0.15">
      <c r="F119" s="1"/>
    </row>
    <row r="120" spans="6:6" x14ac:dyDescent="0.15">
      <c r="F120" s="1"/>
    </row>
    <row r="121" spans="6:6" x14ac:dyDescent="0.15">
      <c r="F121" s="1"/>
    </row>
    <row r="122" spans="6:6" x14ac:dyDescent="0.15">
      <c r="F122" s="1"/>
    </row>
    <row r="123" spans="6:6" x14ac:dyDescent="0.15">
      <c r="F123" s="1"/>
    </row>
    <row r="124" spans="6:6" x14ac:dyDescent="0.15">
      <c r="F124" s="1"/>
    </row>
    <row r="125" spans="6:6" x14ac:dyDescent="0.15">
      <c r="F125" s="1"/>
    </row>
    <row r="126" spans="6:6" x14ac:dyDescent="0.15">
      <c r="F126" s="1"/>
    </row>
    <row r="127" spans="6:6" x14ac:dyDescent="0.15">
      <c r="F127" s="1"/>
    </row>
    <row r="128" spans="6:6" x14ac:dyDescent="0.15">
      <c r="F128" s="1"/>
    </row>
    <row r="129" spans="6:6" x14ac:dyDescent="0.15">
      <c r="F129" s="1"/>
    </row>
    <row r="130" spans="6:6" x14ac:dyDescent="0.15">
      <c r="F130" s="1"/>
    </row>
    <row r="131" spans="6:6" x14ac:dyDescent="0.15">
      <c r="F131" s="1"/>
    </row>
    <row r="132" spans="6:6" x14ac:dyDescent="0.15">
      <c r="F132" s="1"/>
    </row>
    <row r="133" spans="6:6" x14ac:dyDescent="0.15">
      <c r="F133" s="1"/>
    </row>
    <row r="134" spans="6:6" x14ac:dyDescent="0.15">
      <c r="F134" s="1"/>
    </row>
    <row r="135" spans="6:6" x14ac:dyDescent="0.15">
      <c r="F135" s="1"/>
    </row>
    <row r="136" spans="6:6" x14ac:dyDescent="0.15">
      <c r="F136" s="1"/>
    </row>
    <row r="137" spans="6:6" x14ac:dyDescent="0.15">
      <c r="F137" s="1"/>
    </row>
    <row r="138" spans="6:6" x14ac:dyDescent="0.15">
      <c r="F138" s="1"/>
    </row>
    <row r="139" spans="6:6" x14ac:dyDescent="0.15">
      <c r="F139" s="1"/>
    </row>
    <row r="140" spans="6:6" x14ac:dyDescent="0.15">
      <c r="F140" s="1"/>
    </row>
    <row r="141" spans="6:6" x14ac:dyDescent="0.15">
      <c r="F141" s="1"/>
    </row>
    <row r="142" spans="6:6" x14ac:dyDescent="0.15">
      <c r="F142" s="1"/>
    </row>
    <row r="143" spans="6:6" x14ac:dyDescent="0.15">
      <c r="F143" s="1"/>
    </row>
    <row r="144" spans="6:6" x14ac:dyDescent="0.15">
      <c r="F144" s="1"/>
    </row>
    <row r="145" spans="6:6" x14ac:dyDescent="0.15">
      <c r="F145" s="1"/>
    </row>
    <row r="146" spans="6:6" x14ac:dyDescent="0.15">
      <c r="F146" s="1"/>
    </row>
    <row r="147" spans="6:6" x14ac:dyDescent="0.15">
      <c r="F147" s="1"/>
    </row>
    <row r="148" spans="6:6" x14ac:dyDescent="0.15">
      <c r="F148" s="1"/>
    </row>
    <row r="149" spans="6:6" x14ac:dyDescent="0.15">
      <c r="F149" s="1"/>
    </row>
    <row r="150" spans="6:6" x14ac:dyDescent="0.15">
      <c r="F150" s="1"/>
    </row>
    <row r="151" spans="6:6" x14ac:dyDescent="0.15">
      <c r="F151" s="1"/>
    </row>
    <row r="152" spans="6:6" x14ac:dyDescent="0.15">
      <c r="F152" s="1"/>
    </row>
    <row r="153" spans="6:6" x14ac:dyDescent="0.15">
      <c r="F153" s="1"/>
    </row>
    <row r="154" spans="6:6" x14ac:dyDescent="0.15">
      <c r="F154" s="1"/>
    </row>
    <row r="155" spans="6:6" x14ac:dyDescent="0.15">
      <c r="F155" s="1"/>
    </row>
    <row r="156" spans="6:6" x14ac:dyDescent="0.15">
      <c r="F156" s="1"/>
    </row>
    <row r="157" spans="6:6" x14ac:dyDescent="0.15">
      <c r="F157" s="1"/>
    </row>
    <row r="158" spans="6:6" x14ac:dyDescent="0.15">
      <c r="F158" s="1"/>
    </row>
    <row r="159" spans="6:6" x14ac:dyDescent="0.15">
      <c r="F159" s="1"/>
    </row>
    <row r="160" spans="6:6" x14ac:dyDescent="0.15">
      <c r="F160" s="1"/>
    </row>
  </sheetData>
  <sheetProtection algorithmName="SHA-512" hashValue="Rfp8ARDyFdLJ2WaJb9VHJBFEomzxvWWZf0Sd0hrU85arwyiZ6INU4fXsDcA+flxaNguiBRdDP+asXKwCTbiIHg==" saltValue="e31zuFROp2zTRl9QXZNOBg==" spinCount="100000" sheet="1" selectLockedCells="1"/>
  <mergeCells count="15">
    <mergeCell ref="B33:H33"/>
    <mergeCell ref="B28:C28"/>
    <mergeCell ref="D28:E28"/>
    <mergeCell ref="B29:C30"/>
    <mergeCell ref="B31:E31"/>
    <mergeCell ref="A1:O1"/>
    <mergeCell ref="B7:C7"/>
    <mergeCell ref="J7:K8"/>
    <mergeCell ref="M7:N8"/>
    <mergeCell ref="B8:C27"/>
    <mergeCell ref="G8:G27"/>
    <mergeCell ref="J9:J10"/>
    <mergeCell ref="K9:K10"/>
    <mergeCell ref="M9:M10"/>
    <mergeCell ref="N9:N10"/>
  </mergeCells>
  <phoneticPr fontId="10"/>
  <dataValidations count="1">
    <dataValidation type="list" allowBlank="1" showInputMessage="1" showErrorMessage="1" sqref="E8:E27" xr:uid="{00000000-0002-0000-0000-000000000000}">
      <formula1>"小学生,中学生"</formula1>
      <formula2>0</formula2>
    </dataValidation>
  </dataValidations>
  <pageMargins left="0.60972222222222205" right="0.6" top="0.32986111111111099" bottom="0.27986111111111101" header="0.51180555555555496" footer="0.51180555555555496"/>
  <pageSetup paperSize="9" scale="57" firstPageNumber="0" orientation="landscape" horizontalDpi="300" verticalDpi="300" r:id="rId1"/>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需要額計算表</vt:lpstr>
      <vt:lpstr>需要額計算表!Print_Area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Hatao</dc:creator>
  <dc:description/>
  <cp:lastModifiedBy>安藤 保乃香</cp:lastModifiedBy>
  <cp:revision>0</cp:revision>
  <cp:lastPrinted>2010-03-30T14:52:10Z</cp:lastPrinted>
  <dcterms:created xsi:type="dcterms:W3CDTF">2005-04-13T08:10:21Z</dcterms:created>
  <dcterms:modified xsi:type="dcterms:W3CDTF">2023-12-07T06:01:20Z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FM-USER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